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240" yWindow="120" windowWidth="14355" windowHeight="11640" firstSheet="1" activeTab="2"/>
  </bookViews>
  <sheets>
    <sheet name="Guidelines" sheetId="4" r:id="rId1"/>
    <sheet name="Budget &amp; Funding Summary" sheetId="6" r:id="rId2"/>
    <sheet name="Funding Plan" sheetId="1" r:id="rId3"/>
    <sheet name="Summary by Donor" sheetId="8" r:id="rId4"/>
    <sheet name="Donor" sheetId="2" r:id="rId5"/>
  </sheets>
  <definedNames>
    <definedName name="CashKind">Guidelines!$A$41:$A$42</definedName>
    <definedName name="DonorCodes" localSheetId="1">Table_Donor[DON_code]</definedName>
    <definedName name="DonorCodes">Table_Donor[DON_code]</definedName>
    <definedName name="FundingStatus">Guidelines!$A$35:$A$38</definedName>
    <definedName name="GVAQPRDDWH02_Apple_APP_Donor" localSheetId="4" hidden="1">Donor!$A$3:$B$959</definedName>
    <definedName name="_xlnm.Print_Titles" localSheetId="2">'Funding Plan'!$1:$9</definedName>
    <definedName name="_xlnm.Print_Titles" localSheetId="0">Guidelines!$1:$3</definedName>
  </definedNames>
  <calcPr calcId="125725"/>
  <pivotCaches>
    <pivotCache cacheId="0" r:id="rId6"/>
  </pivotCaches>
</workbook>
</file>

<file path=xl/calcChain.xml><?xml version="1.0" encoding="utf-8"?>
<calcChain xmlns="http://schemas.openxmlformats.org/spreadsheetml/2006/main">
  <c r="D6" i="8"/>
  <c r="B42" i="1"/>
  <c r="F42"/>
  <c r="B43"/>
  <c r="F43"/>
  <c r="B44"/>
  <c r="F44"/>
  <c r="B45"/>
  <c r="F45"/>
  <c r="B39"/>
  <c r="F39"/>
  <c r="B40"/>
  <c r="F40"/>
  <c r="B41"/>
  <c r="F41"/>
  <c r="B32"/>
  <c r="F32"/>
  <c r="B33"/>
  <c r="F33"/>
  <c r="B34"/>
  <c r="F34"/>
  <c r="B13"/>
  <c r="B14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31"/>
  <c r="F30"/>
  <c r="F21"/>
  <c r="F20"/>
  <c r="F19"/>
  <c r="F18"/>
  <c r="F17"/>
  <c r="F16"/>
  <c r="D7" i="8"/>
  <c r="D5"/>
  <c r="D4"/>
  <c r="B66" i="1"/>
  <c r="B67"/>
  <c r="B68"/>
  <c r="B69"/>
  <c r="B70"/>
  <c r="B71"/>
  <c r="B72"/>
  <c r="B73"/>
  <c r="B51"/>
  <c r="B52"/>
  <c r="B53"/>
  <c r="B54"/>
  <c r="B55"/>
  <c r="B56"/>
  <c r="B57"/>
  <c r="B58"/>
  <c r="B59"/>
  <c r="B60"/>
  <c r="B61"/>
  <c r="B31"/>
  <c r="B35"/>
  <c r="B36"/>
  <c r="B37"/>
  <c r="B38"/>
  <c r="B46"/>
  <c r="B47"/>
  <c r="B48"/>
  <c r="B29"/>
  <c r="B30"/>
  <c r="B49"/>
  <c r="B50"/>
  <c r="B62"/>
  <c r="B63"/>
  <c r="B64"/>
  <c r="B65"/>
  <c r="D30" i="6"/>
  <c r="D31"/>
  <c r="D32"/>
  <c r="D33"/>
  <c r="E30"/>
  <c r="E31"/>
  <c r="E32"/>
  <c r="E33"/>
  <c r="F30"/>
  <c r="F31"/>
  <c r="F32"/>
  <c r="F33"/>
  <c r="G30"/>
  <c r="G31"/>
  <c r="G32"/>
  <c r="G33"/>
  <c r="C40"/>
  <c r="G39"/>
  <c r="F39"/>
  <c r="E39"/>
  <c r="D39"/>
  <c r="G38"/>
  <c r="F38"/>
  <c r="E38"/>
  <c r="D38"/>
  <c r="G37"/>
  <c r="F37"/>
  <c r="E37"/>
  <c r="D37"/>
  <c r="G36"/>
  <c r="F36"/>
  <c r="E36"/>
  <c r="D36"/>
  <c r="G35"/>
  <c r="F35"/>
  <c r="E35"/>
  <c r="D35"/>
  <c r="G34"/>
  <c r="F34"/>
  <c r="E34"/>
  <c r="D34"/>
  <c r="G29"/>
  <c r="F29"/>
  <c r="E29"/>
  <c r="D29"/>
  <c r="G28"/>
  <c r="F28"/>
  <c r="E28"/>
  <c r="D28"/>
  <c r="G27"/>
  <c r="F27"/>
  <c r="E27"/>
  <c r="D27"/>
  <c r="G26"/>
  <c r="F26"/>
  <c r="E26"/>
  <c r="D26"/>
  <c r="G25"/>
  <c r="F25"/>
  <c r="E25"/>
  <c r="D25"/>
  <c r="G24"/>
  <c r="F24"/>
  <c r="E24"/>
  <c r="D24"/>
  <c r="G23"/>
  <c r="F23"/>
  <c r="E23"/>
  <c r="D23"/>
  <c r="G22"/>
  <c r="F22"/>
  <c r="E22"/>
  <c r="D22"/>
  <c r="G21"/>
  <c r="F21"/>
  <c r="E21"/>
  <c r="D21"/>
  <c r="G20"/>
  <c r="F20"/>
  <c r="E20"/>
  <c r="D20"/>
  <c r="G19"/>
  <c r="F19"/>
  <c r="E19"/>
  <c r="D19"/>
  <c r="G18"/>
  <c r="F18"/>
  <c r="E18"/>
  <c r="D18"/>
  <c r="G17"/>
  <c r="F17"/>
  <c r="E17"/>
  <c r="D17"/>
  <c r="G16"/>
  <c r="F16"/>
  <c r="E16"/>
  <c r="D16"/>
  <c r="G15"/>
  <c r="F15"/>
  <c r="E15"/>
  <c r="D15"/>
  <c r="G14"/>
  <c r="F14"/>
  <c r="E14"/>
  <c r="D14"/>
  <c r="G13"/>
  <c r="E13"/>
  <c r="D13"/>
  <c r="G12"/>
  <c r="F12"/>
  <c r="E12"/>
  <c r="G11"/>
  <c r="E11"/>
  <c r="B75" i="1"/>
  <c r="B76"/>
  <c r="B77"/>
  <c r="B78"/>
  <c r="B79"/>
  <c r="B80"/>
  <c r="B81"/>
  <c r="B82"/>
  <c r="B83"/>
  <c r="D4"/>
  <c r="D5"/>
  <c r="D6"/>
  <c r="D7"/>
  <c r="B10"/>
  <c r="B11"/>
  <c r="H30" i="6" l="1"/>
  <c r="I30" s="1"/>
  <c r="H31"/>
  <c r="I31" s="1"/>
  <c r="H33"/>
  <c r="I33" s="1"/>
  <c r="H32"/>
  <c r="I32" s="1"/>
  <c r="H37"/>
  <c r="I37" s="1"/>
  <c r="H38"/>
  <c r="I38" s="1"/>
  <c r="H39"/>
  <c r="I39" s="1"/>
  <c r="H27"/>
  <c r="I27" s="1"/>
  <c r="H28"/>
  <c r="I28" s="1"/>
  <c r="H29"/>
  <c r="I29" s="1"/>
  <c r="H34"/>
  <c r="I34" s="1"/>
  <c r="H35"/>
  <c r="I35" s="1"/>
  <c r="H36"/>
  <c r="I36" s="1"/>
  <c r="E40"/>
  <c r="H14"/>
  <c r="I14" s="1"/>
  <c r="H15"/>
  <c r="I15" s="1"/>
  <c r="H16"/>
  <c r="I16" s="1"/>
  <c r="H17"/>
  <c r="I17" s="1"/>
  <c r="H18"/>
  <c r="I18" s="1"/>
  <c r="H19"/>
  <c r="I19" s="1"/>
  <c r="H20"/>
  <c r="I20" s="1"/>
  <c r="H21"/>
  <c r="I21" s="1"/>
  <c r="H22"/>
  <c r="I22" s="1"/>
  <c r="H23"/>
  <c r="I23" s="1"/>
  <c r="H24"/>
  <c r="I24" s="1"/>
  <c r="H25"/>
  <c r="I25" s="1"/>
  <c r="H26"/>
  <c r="I26" s="1"/>
  <c r="G40"/>
  <c r="F11"/>
  <c r="D11"/>
  <c r="H11" l="1"/>
  <c r="F13"/>
  <c r="H13" s="1"/>
  <c r="I13" s="1"/>
  <c r="D12"/>
  <c r="H12" s="1"/>
  <c r="I12" s="1"/>
  <c r="B12" i="1"/>
  <c r="B15"/>
  <c r="B16"/>
  <c r="B17"/>
  <c r="B18"/>
  <c r="B19"/>
  <c r="B20"/>
  <c r="B21"/>
  <c r="B22"/>
  <c r="B23"/>
  <c r="B24"/>
  <c r="B25"/>
  <c r="B26"/>
  <c r="B27"/>
  <c r="B28"/>
  <c r="B74"/>
  <c r="D40" i="6" l="1"/>
  <c r="H40"/>
  <c r="I11"/>
  <c r="I40" s="1"/>
  <c r="F40"/>
  <c r="B84" i="1"/>
</calcChain>
</file>

<file path=xl/connections.xml><?xml version="1.0" encoding="utf-8"?>
<connections xmlns="http://schemas.openxmlformats.org/spreadsheetml/2006/main">
  <connection id="1" keepAlive="1" name="GVAQPRDDWH02 Apple APP_Donor" type="5" refreshedVersion="4" background="1" saveData="1">
    <dbPr connection="Provider=SQLOLEDB.1;Persist Security Info=True;User ID=sa;Initial Catalog=Apple;Data Source=GVAQPRDDWH02;Use Procedure for Prepare=1;Auto Translate=True;Packet Size=4096;Workstation ID=PIB1904;Use Encryption for Data=False;Tag with column collation when possible=False" command="SELECT DON_code, DON_name FROM APP_Donor WHERE DON_deleteTime is NULL"/>
  </connection>
</connections>
</file>

<file path=xl/sharedStrings.xml><?xml version="1.0" encoding="utf-8"?>
<sst xmlns="http://schemas.openxmlformats.org/spreadsheetml/2006/main" count="2258" uniqueCount="2027">
  <si>
    <t>DON_code</t>
  </si>
  <si>
    <t>DON_name</t>
  </si>
  <si>
    <t>DAB010</t>
  </si>
  <si>
    <t>Absolute Entertainment SA</t>
  </si>
  <si>
    <t>DAC010</t>
  </si>
  <si>
    <t>ACT - Action by Churches Together</t>
  </si>
  <si>
    <t>DAC011</t>
  </si>
  <si>
    <t>Accenture Inc.Foundation</t>
  </si>
  <si>
    <t>DAC012</t>
  </si>
  <si>
    <t>Accenture</t>
  </si>
  <si>
    <t>DAC013</t>
  </si>
  <si>
    <t>Access International</t>
  </si>
  <si>
    <t>DAD001</t>
  </si>
  <si>
    <t>Andorran Red Cross</t>
  </si>
  <si>
    <t>DAD002</t>
  </si>
  <si>
    <t>Andorra Government</t>
  </si>
  <si>
    <t>DAD003</t>
  </si>
  <si>
    <t>Andorra - Private Donors</t>
  </si>
  <si>
    <t>DAD010</t>
  </si>
  <si>
    <t>ADC Telecom. Foundation</t>
  </si>
  <si>
    <t>DAE001</t>
  </si>
  <si>
    <t xml:space="preserve">Red Crescent Society of the United Arab Emirates  </t>
  </si>
  <si>
    <t>DAE003</t>
  </si>
  <si>
    <t>United Arab Emirates - Private Donors</t>
  </si>
  <si>
    <t>DAF001</t>
  </si>
  <si>
    <t>Afghanistan Red Crescent</t>
  </si>
  <si>
    <t>DAF010</t>
  </si>
  <si>
    <t>African Union</t>
  </si>
  <si>
    <t>DAF011</t>
  </si>
  <si>
    <t>Affymetrix</t>
  </si>
  <si>
    <t>DAG001</t>
  </si>
  <si>
    <t>Antigua and Barbuda Red Cross</t>
  </si>
  <si>
    <t>DAG010</t>
  </si>
  <si>
    <t>Aga Khan Foundation</t>
  </si>
  <si>
    <t>DAG011</t>
  </si>
  <si>
    <t>Aga Aktiebolag SE general</t>
  </si>
  <si>
    <t>DAG012</t>
  </si>
  <si>
    <t>Agenzia Marittima Le Navi Spa</t>
  </si>
  <si>
    <t>DAL001</t>
  </si>
  <si>
    <t>Albanian Red Cross</t>
  </si>
  <si>
    <t>DAL010</t>
  </si>
  <si>
    <t xml:space="preserve">Alcon Laboratories </t>
  </si>
  <si>
    <t>DAL011</t>
  </si>
  <si>
    <t>Alliance Internationale Tourisme (AIT)</t>
  </si>
  <si>
    <t>DAL012</t>
  </si>
  <si>
    <t>Altria</t>
  </si>
  <si>
    <t>DAM001</t>
  </si>
  <si>
    <t xml:space="preserve">Armenian Red Cross Society                        </t>
  </si>
  <si>
    <t>DAM002</t>
  </si>
  <si>
    <t>Armenian government</t>
  </si>
  <si>
    <t>DAM003</t>
  </si>
  <si>
    <t>Armenia - Private Donors</t>
  </si>
  <si>
    <t>DAM010</t>
  </si>
  <si>
    <t>Amerada Hess Ltd</t>
  </si>
  <si>
    <t>DAM011</t>
  </si>
  <si>
    <t>American Muslim Association</t>
  </si>
  <si>
    <t>DAM012</t>
  </si>
  <si>
    <t>AmGen Corp Foundation</t>
  </si>
  <si>
    <t>DAN010</t>
  </si>
  <si>
    <t>Antoine de Castellane</t>
  </si>
  <si>
    <t>DAN011</t>
  </si>
  <si>
    <t>Andrew Jergens Co</t>
  </si>
  <si>
    <t>DAO001</t>
  </si>
  <si>
    <t>Angola Red Cross</t>
  </si>
  <si>
    <t>DAO002</t>
  </si>
  <si>
    <t>Angola Government</t>
  </si>
  <si>
    <t>DAP010</t>
  </si>
  <si>
    <t>Apple Computer Int.</t>
  </si>
  <si>
    <t>DAP011</t>
  </si>
  <si>
    <t xml:space="preserve">Apoio as Vitimas Cheias </t>
  </si>
  <si>
    <t>DAR001</t>
  </si>
  <si>
    <t>Argentine Red Cross</t>
  </si>
  <si>
    <t>DAR003</t>
  </si>
  <si>
    <t>Argentina - Private Donors</t>
  </si>
  <si>
    <t>DAR010</t>
  </si>
  <si>
    <t>Arab General Secretariat</t>
  </si>
  <si>
    <t>DAR011</t>
  </si>
  <si>
    <t>Arab League</t>
  </si>
  <si>
    <t>DAR012</t>
  </si>
  <si>
    <t>Arab Association Human Rights</t>
  </si>
  <si>
    <t>DAS010</t>
  </si>
  <si>
    <t>Asia Foundation</t>
  </si>
  <si>
    <t>DAS011</t>
  </si>
  <si>
    <t>Asia Injury Prevention Foundation</t>
  </si>
  <si>
    <t>DAS012</t>
  </si>
  <si>
    <t>Asian Development Bank</t>
  </si>
  <si>
    <t>DAS013</t>
  </si>
  <si>
    <t>Astra Zeneca</t>
  </si>
  <si>
    <t>DAT001</t>
  </si>
  <si>
    <t>Austrian Red Cross</t>
  </si>
  <si>
    <t>DAT002</t>
  </si>
  <si>
    <t>Austrian Government</t>
  </si>
  <si>
    <t>DAT003</t>
  </si>
  <si>
    <t>Austria - Private Donors</t>
  </si>
  <si>
    <t>DAT010</t>
  </si>
  <si>
    <t>ATM Global Fund (to Fight Aids, Tb, Malaria)</t>
  </si>
  <si>
    <t>DAT011</t>
  </si>
  <si>
    <t>Atsumi Nitta</t>
  </si>
  <si>
    <t>DAT012</t>
  </si>
  <si>
    <t>Atwood Oceanics  Staff</t>
  </si>
  <si>
    <t>DAU001</t>
  </si>
  <si>
    <t>Australian Red Cross</t>
  </si>
  <si>
    <t>DAU002</t>
  </si>
  <si>
    <t>Australian Government</t>
  </si>
  <si>
    <t>DAU003</t>
  </si>
  <si>
    <t>Australia - Private Donors</t>
  </si>
  <si>
    <t>DAU010</t>
  </si>
  <si>
    <t>Automotive Trade Policy council</t>
  </si>
  <si>
    <t>DAU011</t>
  </si>
  <si>
    <t>Province of Bozen</t>
  </si>
  <si>
    <t>DAZ001</t>
  </si>
  <si>
    <t xml:space="preserve">Red Crescent Society of Azerbaijan                </t>
  </si>
  <si>
    <t>DAZ003</t>
  </si>
  <si>
    <t>Azerbaijan Private Donors</t>
  </si>
  <si>
    <t>DBA001</t>
  </si>
  <si>
    <t xml:space="preserve">The Red Cross Society of Bosnia and Herzegovina   </t>
  </si>
  <si>
    <t>DBA010</t>
  </si>
  <si>
    <t>Baiduri Bank</t>
  </si>
  <si>
    <t>DBA011</t>
  </si>
  <si>
    <t>Barbados National Bank</t>
  </si>
  <si>
    <t>DBA012</t>
  </si>
  <si>
    <t xml:space="preserve">Barclays staff </t>
  </si>
  <si>
    <t>DBA013</t>
  </si>
  <si>
    <t xml:space="preserve">Barwil Agencies Ltd </t>
  </si>
  <si>
    <t>DBA014</t>
  </si>
  <si>
    <t xml:space="preserve">Basell Service Co. </t>
  </si>
  <si>
    <t>DBB001</t>
  </si>
  <si>
    <t xml:space="preserve">The Barbados Red Cross Society                    </t>
  </si>
  <si>
    <t>DBB003</t>
  </si>
  <si>
    <t>Barbados - Private Donors</t>
  </si>
  <si>
    <t>DBD001</t>
  </si>
  <si>
    <t xml:space="preserve">Bangladesh Red Crescent Society                   </t>
  </si>
  <si>
    <t>DBD002</t>
  </si>
  <si>
    <t>Bangladesh Government</t>
  </si>
  <si>
    <t>DBD003</t>
  </si>
  <si>
    <t>Bangladesh - Private Donors</t>
  </si>
  <si>
    <t>DBE001</t>
  </si>
  <si>
    <t>Belgian Red Cross</t>
  </si>
  <si>
    <t>DBE002</t>
  </si>
  <si>
    <t>Belgian Federal Government</t>
  </si>
  <si>
    <t>DBE003</t>
  </si>
  <si>
    <t>Belgium - Private Donors</t>
  </si>
  <si>
    <t>DBE010</t>
  </si>
  <si>
    <t>Beaver Family Foundation</t>
  </si>
  <si>
    <t>DBE011</t>
  </si>
  <si>
    <t>BEI Repres. &amp; staff</t>
  </si>
  <si>
    <t>DBE012</t>
  </si>
  <si>
    <t>Bertling F.H.</t>
  </si>
  <si>
    <t>DBE013</t>
  </si>
  <si>
    <t xml:space="preserve">Betaira Consulting Inc. </t>
  </si>
  <si>
    <t>DBF001</t>
  </si>
  <si>
    <t>Burkinabe Red Cross Society</t>
  </si>
  <si>
    <t>DBG001</t>
  </si>
  <si>
    <t>Bulgarian Red Cross</t>
  </si>
  <si>
    <t>DBG003</t>
  </si>
  <si>
    <t>Bulgaria - Private Donors</t>
  </si>
  <si>
    <t>DBH001</t>
  </si>
  <si>
    <t xml:space="preserve">Bahrain Red Crescent Society                      </t>
  </si>
  <si>
    <t>DBH003</t>
  </si>
  <si>
    <t>Bahrain - Private Donors</t>
  </si>
  <si>
    <t>DBI001</t>
  </si>
  <si>
    <t>Burundi Red Cross</t>
  </si>
  <si>
    <t>DBI010</t>
  </si>
  <si>
    <t>Bill &amp; Melinda Gates Foundation</t>
  </si>
  <si>
    <t>DBJ001</t>
  </si>
  <si>
    <t xml:space="preserve">Red Cross of Benin                                </t>
  </si>
  <si>
    <t>DBL010</t>
  </si>
  <si>
    <t>Black River Asset Mgt</t>
  </si>
  <si>
    <t>DBL011</t>
  </si>
  <si>
    <t>Black Sea Research Foundation</t>
  </si>
  <si>
    <t>DBL012</t>
  </si>
  <si>
    <t xml:space="preserve">BlueScope Steel </t>
  </si>
  <si>
    <t>DBM003</t>
  </si>
  <si>
    <t>Bermuda - Private Donors</t>
  </si>
  <si>
    <t>DBM010</t>
  </si>
  <si>
    <t xml:space="preserve">BMC Software Staff  </t>
  </si>
  <si>
    <t>DBN001</t>
  </si>
  <si>
    <t xml:space="preserve">Brunei Darussalam Red Crescent Society            </t>
  </si>
  <si>
    <t>DBN003</t>
  </si>
  <si>
    <t>Brunei - Private Donors</t>
  </si>
  <si>
    <t>DBO001</t>
  </si>
  <si>
    <t>Bolivian Red Cross</t>
  </si>
  <si>
    <t>DBP010</t>
  </si>
  <si>
    <t>BP British Petroleum</t>
  </si>
  <si>
    <t>DBP011</t>
  </si>
  <si>
    <t>BP Foundation</t>
  </si>
  <si>
    <t>DBR001</t>
  </si>
  <si>
    <t>Brazilian Red Cross</t>
  </si>
  <si>
    <t>DBR003</t>
  </si>
  <si>
    <t>Brazil - Private Donors</t>
  </si>
  <si>
    <t>DBR010</t>
  </si>
  <si>
    <t>Bridgestone Corporation</t>
  </si>
  <si>
    <t>DBS001</t>
  </si>
  <si>
    <t xml:space="preserve">The Bahamas Red Cross Society                     </t>
  </si>
  <si>
    <t>DBS003</t>
  </si>
  <si>
    <t>Bahamas - Private Donors</t>
  </si>
  <si>
    <t>DBW001</t>
  </si>
  <si>
    <t xml:space="preserve">Botswana Red Cross Society                        </t>
  </si>
  <si>
    <t>DBY001</t>
  </si>
  <si>
    <t xml:space="preserve">Belarus Red Cross                                 </t>
  </si>
  <si>
    <t>DBY003</t>
  </si>
  <si>
    <t>Belarus - Private Donors</t>
  </si>
  <si>
    <t>DBZ001</t>
  </si>
  <si>
    <t xml:space="preserve">Belize Red Cross Society                          </t>
  </si>
  <si>
    <t>DBZ003</t>
  </si>
  <si>
    <t>Belize - Private Donors</t>
  </si>
  <si>
    <t>DCA001</t>
  </si>
  <si>
    <t>The Canadian Red Cross Society</t>
  </si>
  <si>
    <t>DCA002</t>
  </si>
  <si>
    <t>Canadian Government</t>
  </si>
  <si>
    <t>DCA003</t>
  </si>
  <si>
    <t>Canada - Private Donors</t>
  </si>
  <si>
    <t>DCA010</t>
  </si>
  <si>
    <t>Capacity Building Fund</t>
  </si>
  <si>
    <t>DCA011</t>
  </si>
  <si>
    <t>CAFOD</t>
  </si>
  <si>
    <t>DCA012</t>
  </si>
  <si>
    <t>CARE International</t>
  </si>
  <si>
    <t>DCA013</t>
  </si>
  <si>
    <t>Caritas International</t>
  </si>
  <si>
    <t>DCA014</t>
  </si>
  <si>
    <t>Catholic Relief Services</t>
  </si>
  <si>
    <t>DCA015</t>
  </si>
  <si>
    <t>Caltex Oil Ltd</t>
  </si>
  <si>
    <t>DCA016</t>
  </si>
  <si>
    <t>Caltrans Group Ltd</t>
  </si>
  <si>
    <t>DCA017</t>
  </si>
  <si>
    <t>Carnegie Foundation</t>
  </si>
  <si>
    <t>DCA018</t>
  </si>
  <si>
    <t>Carnes</t>
  </si>
  <si>
    <t>DCA019</t>
  </si>
  <si>
    <t>Cartepillar Foundation</t>
  </si>
  <si>
    <t>DCB010</t>
  </si>
  <si>
    <t>CBSinc</t>
  </si>
  <si>
    <t>DCD001</t>
  </si>
  <si>
    <t xml:space="preserve">Red Cross of the Democratic Republic of the Congo </t>
  </si>
  <si>
    <t>DCF001</t>
  </si>
  <si>
    <t xml:space="preserve">Central African Red Cross Society                 </t>
  </si>
  <si>
    <t>DCG001</t>
  </si>
  <si>
    <t>Congolese Red Cross</t>
  </si>
  <si>
    <t>DCG003</t>
  </si>
  <si>
    <t>Congo - Private Donors</t>
  </si>
  <si>
    <t>DCH001</t>
  </si>
  <si>
    <t>Swiss Red Cross</t>
  </si>
  <si>
    <t>DCH002</t>
  </si>
  <si>
    <t>Swiss Government</t>
  </si>
  <si>
    <t>DCH003</t>
  </si>
  <si>
    <t>Switzerland - Private Donors</t>
  </si>
  <si>
    <t>DCH010</t>
  </si>
  <si>
    <t>Church World Services</t>
  </si>
  <si>
    <t>DCH011</t>
  </si>
  <si>
    <t>Charities Aid Foundation</t>
  </si>
  <si>
    <t>DCH012</t>
  </si>
  <si>
    <t xml:space="preserve">Chateau de Vaumarcus </t>
  </si>
  <si>
    <t>DCI001</t>
  </si>
  <si>
    <t xml:space="preserve">Red Cross Society of Côte d'Ivoire                </t>
  </si>
  <si>
    <t>DCI003</t>
  </si>
  <si>
    <t>Côte d'Ivoire - Private Donors</t>
  </si>
  <si>
    <t>DCI010</t>
  </si>
  <si>
    <t>CIDSE</t>
  </si>
  <si>
    <t>DCK001</t>
  </si>
  <si>
    <t xml:space="preserve">Cook Islands Red Cross Society                    </t>
  </si>
  <si>
    <t>DCK003</t>
  </si>
  <si>
    <t>Cook Islands - Private Donors</t>
  </si>
  <si>
    <t>DCL001</t>
  </si>
  <si>
    <t>Chilean Red Cross</t>
  </si>
  <si>
    <t>DCL002</t>
  </si>
  <si>
    <t>Chile Government</t>
  </si>
  <si>
    <t>DCL003</t>
  </si>
  <si>
    <t>Chile Private Donors</t>
  </si>
  <si>
    <t>DCM001</t>
  </si>
  <si>
    <t xml:space="preserve">Cameroon Red Cross Society                        </t>
  </si>
  <si>
    <t>DCN001</t>
  </si>
  <si>
    <t xml:space="preserve">Red Cross Society of China                        </t>
  </si>
  <si>
    <t>DCN002</t>
  </si>
  <si>
    <t>Chinese Government</t>
  </si>
  <si>
    <t>DCN003</t>
  </si>
  <si>
    <t>China - Private Donors</t>
  </si>
  <si>
    <t>DCN010</t>
  </si>
  <si>
    <t>CNF Inc.</t>
  </si>
  <si>
    <t>DCO001</t>
  </si>
  <si>
    <t xml:space="preserve">Colombian Red Cross Society                       </t>
  </si>
  <si>
    <t>DCO003</t>
  </si>
  <si>
    <t>Colombia - Private Donors</t>
  </si>
  <si>
    <t>DCO010</t>
  </si>
  <si>
    <t>Coca-Cola</t>
  </si>
  <si>
    <t>DCO011</t>
  </si>
  <si>
    <t>Commune Vernier</t>
  </si>
  <si>
    <t>DCO012</t>
  </si>
  <si>
    <t>Concern Worldwide</t>
  </si>
  <si>
    <t>DCO013</t>
  </si>
  <si>
    <t xml:space="preserve">Controlled Disbursement  </t>
  </si>
  <si>
    <t>DCO014</t>
  </si>
  <si>
    <t>Conway</t>
  </si>
  <si>
    <t>DCO015</t>
  </si>
  <si>
    <t>Covance Inc.</t>
  </si>
  <si>
    <t>DCR001</t>
  </si>
  <si>
    <t>Costa Rican Red Cross</t>
  </si>
  <si>
    <t>DCR003</t>
  </si>
  <si>
    <t>Costa Rica - Private Donors</t>
  </si>
  <si>
    <t>DCS001</t>
  </si>
  <si>
    <t>The Red Cross of Serbia &amp; Montenegro</t>
  </si>
  <si>
    <t>DCS003</t>
  </si>
  <si>
    <t>Serbia &amp; Montenegro - Private Donors</t>
  </si>
  <si>
    <t>DCU001</t>
  </si>
  <si>
    <t>Cuban Red Cross</t>
  </si>
  <si>
    <t>DCV001</t>
  </si>
  <si>
    <t xml:space="preserve">Red Cross of Cape Verde                           </t>
  </si>
  <si>
    <t>DCY001</t>
  </si>
  <si>
    <t>Cyprus Red Cross</t>
  </si>
  <si>
    <t>DCY003</t>
  </si>
  <si>
    <t>Cyprus - Private Donors</t>
  </si>
  <si>
    <t>DCY004</t>
  </si>
  <si>
    <t xml:space="preserve">Cyprus Red Cross Society                          </t>
  </si>
  <si>
    <t>DCZ001</t>
  </si>
  <si>
    <t>Czech Red Cross</t>
  </si>
  <si>
    <t>DCZ002</t>
  </si>
  <si>
    <t>Czech Government</t>
  </si>
  <si>
    <t>DCZ003</t>
  </si>
  <si>
    <t>Czech private donors</t>
  </si>
  <si>
    <t>DDA011</t>
  </si>
  <si>
    <t>DaimlerChrysler</t>
  </si>
  <si>
    <t>DDA012</t>
  </si>
  <si>
    <t>Dan Church Aid (DCA)</t>
  </si>
  <si>
    <t>DDE001</t>
  </si>
  <si>
    <t>German Red Cross</t>
  </si>
  <si>
    <t>DDE002</t>
  </si>
  <si>
    <t>German Government</t>
  </si>
  <si>
    <t>DDE003</t>
  </si>
  <si>
    <t>Germany - Private Donors</t>
  </si>
  <si>
    <t>DDF010</t>
  </si>
  <si>
    <t>DFID - British Government</t>
  </si>
  <si>
    <t>DDI010</t>
  </si>
  <si>
    <t>Diners Club</t>
  </si>
  <si>
    <t>DDI011</t>
  </si>
  <si>
    <t>Digitas</t>
  </si>
  <si>
    <t>DDI012</t>
  </si>
  <si>
    <t xml:space="preserve">Diethelm &amp; Co </t>
  </si>
  <si>
    <t>DDI013</t>
  </si>
  <si>
    <t>Discovery Inc.</t>
  </si>
  <si>
    <t>DDJ001</t>
  </si>
  <si>
    <t xml:space="preserve">Red Crescent Society of Djibouti                  </t>
  </si>
  <si>
    <t>DDJ003</t>
  </si>
  <si>
    <t>Djibouti Private Donors</t>
  </si>
  <si>
    <t>DDJ010</t>
  </si>
  <si>
    <t>DJRBI LLC</t>
  </si>
  <si>
    <t>DDK001</t>
  </si>
  <si>
    <t>Danish Red Cross</t>
  </si>
  <si>
    <t>DDK002</t>
  </si>
  <si>
    <t>Danish Government</t>
  </si>
  <si>
    <t>DDK003</t>
  </si>
  <si>
    <t>Denmark - Private Donors</t>
  </si>
  <si>
    <t>DDM001</t>
  </si>
  <si>
    <t xml:space="preserve">Dominica Red Cross Society                        </t>
  </si>
  <si>
    <t>DDO001</t>
  </si>
  <si>
    <t xml:space="preserve">Dominican Red Cross                               </t>
  </si>
  <si>
    <t>DDO003</t>
  </si>
  <si>
    <t>Dominican Republic - Private Donor</t>
  </si>
  <si>
    <t>DDO010</t>
  </si>
  <si>
    <t>DO+CO Restaurants/Catering</t>
  </si>
  <si>
    <t>DDR010</t>
  </si>
  <si>
    <t>DREF</t>
  </si>
  <si>
    <t>DDZ001</t>
  </si>
  <si>
    <t>Algerian Red Crescent</t>
  </si>
  <si>
    <t>DDZ003</t>
  </si>
  <si>
    <t>Algeria Private Donors</t>
  </si>
  <si>
    <t>DEC001</t>
  </si>
  <si>
    <t>Ecuadorian Red Cross</t>
  </si>
  <si>
    <t>DEC003</t>
  </si>
  <si>
    <t>Ecuador - Private Donors</t>
  </si>
  <si>
    <t>DEC010</t>
  </si>
  <si>
    <t>European Commission - DG ECHO</t>
  </si>
  <si>
    <t>DEE001</t>
  </si>
  <si>
    <t>Estonia Red Cross</t>
  </si>
  <si>
    <t>DEE002</t>
  </si>
  <si>
    <t>Estonia Government</t>
  </si>
  <si>
    <t>DEG001</t>
  </si>
  <si>
    <t xml:space="preserve">Egyptian Red Crescent Society                     </t>
  </si>
  <si>
    <t>DEG003</t>
  </si>
  <si>
    <t>Egypt - Private Donors</t>
  </si>
  <si>
    <t>DEL010</t>
  </si>
  <si>
    <t>Eli Lilly Export SA</t>
  </si>
  <si>
    <t>DEL011</t>
  </si>
  <si>
    <t>Elvary Neftegaz</t>
  </si>
  <si>
    <t>DEM010</t>
  </si>
  <si>
    <t>Empress Shoken Fund</t>
  </si>
  <si>
    <t>DEM011</t>
  </si>
  <si>
    <t>EMC Corporation</t>
  </si>
  <si>
    <t>DEN010</t>
  </si>
  <si>
    <t>Enterprise Foundation</t>
  </si>
  <si>
    <t>DER001</t>
  </si>
  <si>
    <t xml:space="preserve">Red Cross Society of Eritrea                      </t>
  </si>
  <si>
    <t>DER010</t>
  </si>
  <si>
    <t>Ericsson</t>
  </si>
  <si>
    <t>DES001</t>
  </si>
  <si>
    <t>Spanish Red Cross</t>
  </si>
  <si>
    <t>DES002</t>
  </si>
  <si>
    <t>Spanish Government</t>
  </si>
  <si>
    <t>DES003</t>
  </si>
  <si>
    <t>Spain - Private Donors</t>
  </si>
  <si>
    <t>DET001</t>
  </si>
  <si>
    <t xml:space="preserve">Ethiopian Red Cross Society                       </t>
  </si>
  <si>
    <t>DET003</t>
  </si>
  <si>
    <t>Ethiopia Private Donors</t>
  </si>
  <si>
    <t>DEU010</t>
  </si>
  <si>
    <t>European Commission - Development</t>
  </si>
  <si>
    <t>DEU011</t>
  </si>
  <si>
    <t>European Commission - RELEX</t>
  </si>
  <si>
    <t>DEU012</t>
  </si>
  <si>
    <t>European Commission - Europe Aid</t>
  </si>
  <si>
    <t>DEU013</t>
  </si>
  <si>
    <t>EuroAid</t>
  </si>
  <si>
    <t>DEU014</t>
  </si>
  <si>
    <t>European Council</t>
  </si>
  <si>
    <t>DEU015</t>
  </si>
  <si>
    <t>European Commission - Europe Aid - TACIS</t>
  </si>
  <si>
    <t>DEU016</t>
  </si>
  <si>
    <t>European Space Research &amp; Technology centre ESTEC</t>
  </si>
  <si>
    <t>DEX010</t>
  </si>
  <si>
    <t>Exxon</t>
  </si>
  <si>
    <t>DEX011</t>
  </si>
  <si>
    <t>Expeditors Intern. of WA, Inc.</t>
  </si>
  <si>
    <t>DFA010</t>
  </si>
  <si>
    <t>FAO - Food and Agriculture Organization</t>
  </si>
  <si>
    <t>DFA011</t>
  </si>
  <si>
    <t>Fairchild Semiconductor Corp</t>
  </si>
  <si>
    <t>DFI001</t>
  </si>
  <si>
    <t>Finnish Red Cross</t>
  </si>
  <si>
    <t>DFI002</t>
  </si>
  <si>
    <t>Finnish Government</t>
  </si>
  <si>
    <t>DFI003</t>
  </si>
  <si>
    <t>Finland - Private Donors</t>
  </si>
  <si>
    <t>DFI010</t>
  </si>
  <si>
    <t>FIA Foundation</t>
  </si>
  <si>
    <t>DFI011</t>
  </si>
  <si>
    <t xml:space="preserve">Firmenich SA </t>
  </si>
  <si>
    <t>DFI012</t>
  </si>
  <si>
    <t>First Data Western Union</t>
  </si>
  <si>
    <t>DFJ001</t>
  </si>
  <si>
    <t xml:space="preserve">Fiji Red Cross Society                            </t>
  </si>
  <si>
    <t>DFJ003</t>
  </si>
  <si>
    <t>Fiji Private Donors</t>
  </si>
  <si>
    <t>DFL010</t>
  </si>
  <si>
    <t xml:space="preserve">Fleurop-Interflora  </t>
  </si>
  <si>
    <t>DFL011</t>
  </si>
  <si>
    <t>Florindon Foundation</t>
  </si>
  <si>
    <t>DFM001</t>
  </si>
  <si>
    <t xml:space="preserve">Micronesia Red Cross                              </t>
  </si>
  <si>
    <t>DFM002</t>
  </si>
  <si>
    <t>Micronesia Government</t>
  </si>
  <si>
    <t>DFM003</t>
  </si>
  <si>
    <t>Micronesia Private Donors</t>
  </si>
  <si>
    <t>DFO010</t>
  </si>
  <si>
    <t>Ford Foundation</t>
  </si>
  <si>
    <t>DFO011</t>
  </si>
  <si>
    <t>Ford Motors Company</t>
  </si>
  <si>
    <t>DFO012</t>
  </si>
  <si>
    <t>Foundation Board IFRC</t>
  </si>
  <si>
    <t>DFR001</t>
  </si>
  <si>
    <t>French Red Cross</t>
  </si>
  <si>
    <t>DFR002</t>
  </si>
  <si>
    <t>French Government</t>
  </si>
  <si>
    <t>DFR003</t>
  </si>
  <si>
    <t>France - Private Donors</t>
  </si>
  <si>
    <t>DFR010</t>
  </si>
  <si>
    <t>Francophonie Intergoverm Agency</t>
  </si>
  <si>
    <t>DFR011</t>
  </si>
  <si>
    <t>Fritz Institute</t>
  </si>
  <si>
    <t>DGA001</t>
  </si>
  <si>
    <t xml:space="preserve">Gabonese Red Cross Society                        </t>
  </si>
  <si>
    <t>DGB001</t>
  </si>
  <si>
    <t>British Red Cross</t>
  </si>
  <si>
    <t>DGB002</t>
  </si>
  <si>
    <t>British Government</t>
  </si>
  <si>
    <t>DGB003</t>
  </si>
  <si>
    <t>Great Britain - Private Donors</t>
  </si>
  <si>
    <t>DGD001</t>
  </si>
  <si>
    <t xml:space="preserve">Grenada Red Cross Society                         </t>
  </si>
  <si>
    <t>DGE001</t>
  </si>
  <si>
    <t xml:space="preserve">Red Cross Society of Georgia                      </t>
  </si>
  <si>
    <t>DGE003</t>
  </si>
  <si>
    <t>Georgia Private Donors</t>
  </si>
  <si>
    <t>DGE010</t>
  </si>
  <si>
    <t>General Motors Corporation</t>
  </si>
  <si>
    <t>DGE011</t>
  </si>
  <si>
    <t>German Embassy, Trinidad &amp; Tobago</t>
  </si>
  <si>
    <t>DGF010</t>
  </si>
  <si>
    <t>The Global Fund (to fight AIDS, TB &amp; Malaria)</t>
  </si>
  <si>
    <t>DGH001</t>
  </si>
  <si>
    <t xml:space="preserve">Ghana Red Cross Society                           </t>
  </si>
  <si>
    <t>DGL010</t>
  </si>
  <si>
    <t xml:space="preserve">Global Refund </t>
  </si>
  <si>
    <t>DGL011</t>
  </si>
  <si>
    <t>Globe Marine Services Co.</t>
  </si>
  <si>
    <t>DGM001</t>
  </si>
  <si>
    <t xml:space="preserve">The Gambia Red Cross Society                      </t>
  </si>
  <si>
    <t>DGN001</t>
  </si>
  <si>
    <t xml:space="preserve">Red Cross Society of Guinea                       </t>
  </si>
  <si>
    <t>DGO010</t>
  </si>
  <si>
    <t xml:space="preserve">Good Causes Foundation </t>
  </si>
  <si>
    <t>DGQ001</t>
  </si>
  <si>
    <t xml:space="preserve">Red Cross of Equatorial Guinea                    </t>
  </si>
  <si>
    <t>DGR001</t>
  </si>
  <si>
    <t>Hellenic Red Cross</t>
  </si>
  <si>
    <t>DGR002</t>
  </si>
  <si>
    <t>Hellenic Government</t>
  </si>
  <si>
    <t>DGR003</t>
  </si>
  <si>
    <t>Greece - Private Donors</t>
  </si>
  <si>
    <t>DGR010</t>
  </si>
  <si>
    <t>Granite Construction Inc.</t>
  </si>
  <si>
    <t>DGR011</t>
  </si>
  <si>
    <t>Gremli, M.</t>
  </si>
  <si>
    <t>DGT001</t>
  </si>
  <si>
    <t>Guatemalan Red Cross</t>
  </si>
  <si>
    <t>DGU010</t>
  </si>
  <si>
    <t>Guenther E.</t>
  </si>
  <si>
    <t>DGW001</t>
  </si>
  <si>
    <t xml:space="preserve">Red Cross Society of Guinea-Bissau                </t>
  </si>
  <si>
    <t>DGY001</t>
  </si>
  <si>
    <t xml:space="preserve">The Guyana Red Cross Society                      </t>
  </si>
  <si>
    <t>DHA010</t>
  </si>
  <si>
    <t>Halai Sakina</t>
  </si>
  <si>
    <t>DHA011</t>
  </si>
  <si>
    <t>Halliburton</t>
  </si>
  <si>
    <t>DHA012</t>
  </si>
  <si>
    <t>Harris Foundation</t>
  </si>
  <si>
    <t>DHE010</t>
  </si>
  <si>
    <t>Hewlett Packard</t>
  </si>
  <si>
    <t>DHK001</t>
  </si>
  <si>
    <t>China Red Cross, Hong Kong branch</t>
  </si>
  <si>
    <t>DHK003</t>
  </si>
  <si>
    <t>Hong Kong - Private Donors</t>
  </si>
  <si>
    <t>DHN001</t>
  </si>
  <si>
    <t>Honduran Red Cross</t>
  </si>
  <si>
    <t>DHO010</t>
  </si>
  <si>
    <t xml:space="preserve">Honda </t>
  </si>
  <si>
    <t>DHR001</t>
  </si>
  <si>
    <t>Croatian Red Cross</t>
  </si>
  <si>
    <t>DHS010</t>
  </si>
  <si>
    <t>HSBC - HongKong &amp; Shanghai Banking C</t>
  </si>
  <si>
    <t>DHT001</t>
  </si>
  <si>
    <t>Haitian Red Cross Society</t>
  </si>
  <si>
    <t>DHT002</t>
  </si>
  <si>
    <t>Haiti Government</t>
  </si>
  <si>
    <t>DHU001</t>
  </si>
  <si>
    <t>Hungarian Red Cross</t>
  </si>
  <si>
    <t>DHU002</t>
  </si>
  <si>
    <t>Hungarian Government</t>
  </si>
  <si>
    <t>DHU003</t>
  </si>
  <si>
    <t>Hungarian - Private Donors</t>
  </si>
  <si>
    <t>DHY010</t>
  </si>
  <si>
    <t>Hyperion Solutions</t>
  </si>
  <si>
    <t>DIA010</t>
  </si>
  <si>
    <t>IATA</t>
  </si>
  <si>
    <t>DIB010</t>
  </si>
  <si>
    <t xml:space="preserve">IBM </t>
  </si>
  <si>
    <t>DIC010</t>
  </si>
  <si>
    <t>ICRC</t>
  </si>
  <si>
    <t>DIC011</t>
  </si>
  <si>
    <t>ICASO</t>
  </si>
  <si>
    <t>DID001</t>
  </si>
  <si>
    <t xml:space="preserve">Indonesian Red Cross Society                      </t>
  </si>
  <si>
    <t>DID002</t>
  </si>
  <si>
    <t>Indonesian Government</t>
  </si>
  <si>
    <t>DID003</t>
  </si>
  <si>
    <t>Indonesia - Private Donors</t>
  </si>
  <si>
    <t>DIE001</t>
  </si>
  <si>
    <t>Irish Red Cross Society</t>
  </si>
  <si>
    <t>DIE002</t>
  </si>
  <si>
    <t>Irish Government</t>
  </si>
  <si>
    <t>DIE003</t>
  </si>
  <si>
    <t>Ireland - Private Donors</t>
  </si>
  <si>
    <t>DIF010</t>
  </si>
  <si>
    <t>IFRC</t>
  </si>
  <si>
    <t>DIL001</t>
  </si>
  <si>
    <t xml:space="preserve">Israel - Magen David Adom in Israel               </t>
  </si>
  <si>
    <t>DIL003</t>
  </si>
  <si>
    <t>Israel - Private Donors</t>
  </si>
  <si>
    <t>DIL010</t>
  </si>
  <si>
    <t>ILOG</t>
  </si>
  <si>
    <t>DIM010</t>
  </si>
  <si>
    <t>ImpCollege London</t>
  </si>
  <si>
    <t>DIM011</t>
  </si>
  <si>
    <t>IMPM</t>
  </si>
  <si>
    <t>DIN001</t>
  </si>
  <si>
    <t xml:space="preserve">Indian Red Cross Society                          </t>
  </si>
  <si>
    <t>DIN003</t>
  </si>
  <si>
    <t>India - Private Donors</t>
  </si>
  <si>
    <t>DIN010</t>
  </si>
  <si>
    <t>ILO - International Labour Organization</t>
  </si>
  <si>
    <t>DIN011</t>
  </si>
  <si>
    <t>Infrastruct. Development Institute</t>
  </si>
  <si>
    <t>DIN012</t>
  </si>
  <si>
    <t>Ins. Auto Auctions Corp.</t>
  </si>
  <si>
    <t>DIN013</t>
  </si>
  <si>
    <t>Intel Foundation</t>
  </si>
  <si>
    <t>DIN014</t>
  </si>
  <si>
    <t>International Center Alcohol Pol. ICAP</t>
  </si>
  <si>
    <t>DIN015</t>
  </si>
  <si>
    <t>International Lottery Foundation</t>
  </si>
  <si>
    <t>DIN016</t>
  </si>
  <si>
    <t>International Road Transport Union</t>
  </si>
  <si>
    <t>DIN017</t>
  </si>
  <si>
    <t xml:space="preserve">International HIV/AIDS Alliance </t>
  </si>
  <si>
    <t>DIN018</t>
  </si>
  <si>
    <t>International Rectifier Corp.</t>
  </si>
  <si>
    <t>DIN019</t>
  </si>
  <si>
    <t>Investcorp Bank Bahrain</t>
  </si>
  <si>
    <t>DIN020</t>
  </si>
  <si>
    <t>(American Council Vol.) Interaction</t>
  </si>
  <si>
    <t>DIO010</t>
  </si>
  <si>
    <t>IOC (International Olympic Committee)</t>
  </si>
  <si>
    <t>DIQ001</t>
  </si>
  <si>
    <t xml:space="preserve">Iraqi Red Crescent Society                        </t>
  </si>
  <si>
    <t>DIR001</t>
  </si>
  <si>
    <t>Red Crescent Society of Islamic Republic of Iran</t>
  </si>
  <si>
    <t>DIR010</t>
  </si>
  <si>
    <t>IRC (International Rescue Committee)</t>
  </si>
  <si>
    <t>DIS001</t>
  </si>
  <si>
    <t>Icelandic Red Cross</t>
  </si>
  <si>
    <t>DIS002</t>
  </si>
  <si>
    <t>Icelandic Government</t>
  </si>
  <si>
    <t>DIS010</t>
  </si>
  <si>
    <t>Islamic Ahlul Bayt</t>
  </si>
  <si>
    <t>DIS011</t>
  </si>
  <si>
    <t>ISTED</t>
  </si>
  <si>
    <t>DIT001</t>
  </si>
  <si>
    <t>Italian Red Cross</t>
  </si>
  <si>
    <t>DIT002</t>
  </si>
  <si>
    <t>Italian Government</t>
  </si>
  <si>
    <t>DIT003</t>
  </si>
  <si>
    <t>Italy - Private Donors</t>
  </si>
  <si>
    <t>DIT010</t>
  </si>
  <si>
    <t>Italian Government Bilateral Emergency Fund</t>
  </si>
  <si>
    <t>DJA010</t>
  </si>
  <si>
    <t>Japan Tobacco International (Sin</t>
  </si>
  <si>
    <t>DJE010</t>
  </si>
  <si>
    <t>Jersey Overseas Aid</t>
  </si>
  <si>
    <t>DJM001</t>
  </si>
  <si>
    <t>Jamaica Red Cross</t>
  </si>
  <si>
    <t>DJM003</t>
  </si>
  <si>
    <t>Jamaica - Private Donors</t>
  </si>
  <si>
    <t>DJO001</t>
  </si>
  <si>
    <t xml:space="preserve">Jordan National Red Crescent Society              </t>
  </si>
  <si>
    <t>DJO003</t>
  </si>
  <si>
    <t>Jordan - Private Donors</t>
  </si>
  <si>
    <t>DJP001</t>
  </si>
  <si>
    <t>Japanese Red Cross Society</t>
  </si>
  <si>
    <t>DJP002</t>
  </si>
  <si>
    <t>Japanese Government</t>
  </si>
  <si>
    <t>DJP003</t>
  </si>
  <si>
    <t>Japan - Private Donors</t>
  </si>
  <si>
    <t>DJU010</t>
  </si>
  <si>
    <t>Julius Baer Asset mgt</t>
  </si>
  <si>
    <t>DKA010</t>
  </si>
  <si>
    <t>Karnaphuli Fertilizer Company Ltd (K</t>
  </si>
  <si>
    <t>DKA011</t>
  </si>
  <si>
    <t>Kaufmann P. Inc.</t>
  </si>
  <si>
    <t>DKE001</t>
  </si>
  <si>
    <t xml:space="preserve">Kenya Red Cross Society                           </t>
  </si>
  <si>
    <t>DKE003</t>
  </si>
  <si>
    <t>Kenya - Private Donors</t>
  </si>
  <si>
    <t>DKG001</t>
  </si>
  <si>
    <t xml:space="preserve">Red Crescent Society of Kyrgyzstan                </t>
  </si>
  <si>
    <t>DKH001</t>
  </si>
  <si>
    <t xml:space="preserve">Cambodian Red Cross Society                       </t>
  </si>
  <si>
    <t>DKH003</t>
  </si>
  <si>
    <t>Cambodia - Private Donors</t>
  </si>
  <si>
    <t>DKI001</t>
  </si>
  <si>
    <t xml:space="preserve">Kiribati Red Cross Society                        </t>
  </si>
  <si>
    <t>DKL010</t>
  </si>
  <si>
    <t>Kleenheat Gas (Estfarmers Ltd)</t>
  </si>
  <si>
    <t>DKM001</t>
  </si>
  <si>
    <t>The Comoros Red Crescent</t>
  </si>
  <si>
    <t>DKN001</t>
  </si>
  <si>
    <t xml:space="preserve">Saint Kitts and Nevis Red Cross Society           </t>
  </si>
  <si>
    <t>DKO010</t>
  </si>
  <si>
    <t>Kodak</t>
  </si>
  <si>
    <t>DKO011</t>
  </si>
  <si>
    <t>Koutrach Alamal Co. CZ</t>
  </si>
  <si>
    <t>DKP001</t>
  </si>
  <si>
    <t>Red Cross Society Democratic People's Rep.of Korea</t>
  </si>
  <si>
    <t>DKR001</t>
  </si>
  <si>
    <t xml:space="preserve">The Republic of Korea National Red Cross          </t>
  </si>
  <si>
    <t>DKR002</t>
  </si>
  <si>
    <t>Republic of Korea Government</t>
  </si>
  <si>
    <t>DKR003</t>
  </si>
  <si>
    <t>Republic of Korea - Private Donors</t>
  </si>
  <si>
    <t>DKW001</t>
  </si>
  <si>
    <t xml:space="preserve">Kuwait Red Crescent Society                       </t>
  </si>
  <si>
    <t>DKW002</t>
  </si>
  <si>
    <t>Kuwait Government</t>
  </si>
  <si>
    <t>DKW003</t>
  </si>
  <si>
    <t>Kuwait - Private Donors</t>
  </si>
  <si>
    <t>DKY001</t>
  </si>
  <si>
    <t>Cayman Islands Red Cross</t>
  </si>
  <si>
    <t>DKY003</t>
  </si>
  <si>
    <t>Cayman Islands - Private Donors</t>
  </si>
  <si>
    <t>DKZ003</t>
  </si>
  <si>
    <t>Kazakhstan - Private Donors</t>
  </si>
  <si>
    <t>DLA003</t>
  </si>
  <si>
    <t>Laos - Private Donors</t>
  </si>
  <si>
    <t>DLA010</t>
  </si>
  <si>
    <t xml:space="preserve">Lanier Europe B.V. </t>
  </si>
  <si>
    <t>DLA011</t>
  </si>
  <si>
    <t>Lars Amundsen Foundation</t>
  </si>
  <si>
    <t>DLA012</t>
  </si>
  <si>
    <t>Laughing Buddha</t>
  </si>
  <si>
    <t>DLA013</t>
  </si>
  <si>
    <t>Lazard</t>
  </si>
  <si>
    <t>DLB001</t>
  </si>
  <si>
    <t>Lebanese Red Cross</t>
  </si>
  <si>
    <t>DLB003</t>
  </si>
  <si>
    <t>Lebanese - Private Donors</t>
  </si>
  <si>
    <t>DLC001</t>
  </si>
  <si>
    <t>Saint Lucia Red Cross</t>
  </si>
  <si>
    <t>DLE010</t>
  </si>
  <si>
    <t>Lehman Brothers Foundation</t>
  </si>
  <si>
    <t>DLI001</t>
  </si>
  <si>
    <t>Liechtenstein Red Cross</t>
  </si>
  <si>
    <t>DLI002</t>
  </si>
  <si>
    <t>Liechtenstein Government</t>
  </si>
  <si>
    <t>DLI003</t>
  </si>
  <si>
    <t>Lichtenstein - Private Donors</t>
  </si>
  <si>
    <t>DLI010</t>
  </si>
  <si>
    <t>LI KA SHING Foundation</t>
  </si>
  <si>
    <t>DLI011</t>
  </si>
  <si>
    <t>Liberty Mutual Foundation</t>
  </si>
  <si>
    <t>DLI012</t>
  </si>
  <si>
    <t>Library of Life</t>
  </si>
  <si>
    <t>DLK001</t>
  </si>
  <si>
    <t xml:space="preserve">The Sri Lanka Red Cross Society                   </t>
  </si>
  <si>
    <t>DLK003</t>
  </si>
  <si>
    <t>Sri Lanka - Private Donors</t>
  </si>
  <si>
    <t>DLR001</t>
  </si>
  <si>
    <t xml:space="preserve">Liberian Red Cross Society                        </t>
  </si>
  <si>
    <t>DLR002</t>
  </si>
  <si>
    <t>Liberia Government</t>
  </si>
  <si>
    <t>DLS001</t>
  </si>
  <si>
    <t xml:space="preserve">Lesotho Red Cross Society                         </t>
  </si>
  <si>
    <t>DLT001</t>
  </si>
  <si>
    <t xml:space="preserve">Lithuanian Red Cross Society                      </t>
  </si>
  <si>
    <t>DLU001</t>
  </si>
  <si>
    <t>Luxembourg Red Cross</t>
  </si>
  <si>
    <t>DLU002</t>
  </si>
  <si>
    <t>Luxembourg Government</t>
  </si>
  <si>
    <t>DLU003</t>
  </si>
  <si>
    <t>Luxembourg - Private Donors</t>
  </si>
  <si>
    <t>DLU010</t>
  </si>
  <si>
    <t>Lutherian World Federation</t>
  </si>
  <si>
    <t>DLV001</t>
  </si>
  <si>
    <t>Latvian Red Cross</t>
  </si>
  <si>
    <t>DLV003</t>
  </si>
  <si>
    <t>Latvia - Private Donors</t>
  </si>
  <si>
    <t>DLY001</t>
  </si>
  <si>
    <t>Libyan Red Crescent</t>
  </si>
  <si>
    <t>DLY003</t>
  </si>
  <si>
    <t>Libyan Private Donors</t>
  </si>
  <si>
    <t>DMA001</t>
  </si>
  <si>
    <t>Moroccan Red Crescent</t>
  </si>
  <si>
    <t>DMA003</t>
  </si>
  <si>
    <t>Morocco Private Donors</t>
  </si>
  <si>
    <t>DMA010</t>
  </si>
  <si>
    <t>Macquarie Bank Foundation</t>
  </si>
  <si>
    <t>DMA011</t>
  </si>
  <si>
    <t>MADD - Mothers against drunk driving</t>
  </si>
  <si>
    <t>DMA012</t>
  </si>
  <si>
    <t>Maersk</t>
  </si>
  <si>
    <t>DMA013</t>
  </si>
  <si>
    <t>Malaysia Airlines, Bangladesh</t>
  </si>
  <si>
    <t>DMA015</t>
  </si>
  <si>
    <t>Mastercard Inc.</t>
  </si>
  <si>
    <t>DMA016</t>
  </si>
  <si>
    <t>Maxis Communications Berhad</t>
  </si>
  <si>
    <t>DMA017</t>
  </si>
  <si>
    <t>May Department Stores</t>
  </si>
  <si>
    <t>DMC001</t>
  </si>
  <si>
    <t xml:space="preserve">Red Cross of Monaco                               </t>
  </si>
  <si>
    <t>DMC002</t>
  </si>
  <si>
    <t>Monaco Government</t>
  </si>
  <si>
    <t>DMC010</t>
  </si>
  <si>
    <t>McKinsey &amp; Co</t>
  </si>
  <si>
    <t>DMD001</t>
  </si>
  <si>
    <t xml:space="preserve">Red Cross Society of the Republic of Moldova      </t>
  </si>
  <si>
    <t>DME010</t>
  </si>
  <si>
    <t>Medicor Foundation</t>
  </si>
  <si>
    <t>DME011</t>
  </si>
  <si>
    <t>Mellon Bank</t>
  </si>
  <si>
    <t>DME012</t>
  </si>
  <si>
    <t>Mercantile-Safe Deposit Co.</t>
  </si>
  <si>
    <t>DME013</t>
  </si>
  <si>
    <t>Mercon Coffee Corp.</t>
  </si>
  <si>
    <t>DME014</t>
  </si>
  <si>
    <t>MEglobal BV</t>
  </si>
  <si>
    <t>DMG001</t>
  </si>
  <si>
    <t xml:space="preserve">Malagasy Red Cross Society                        </t>
  </si>
  <si>
    <t>DMG003</t>
  </si>
  <si>
    <t>Madagascar - Private Donors</t>
  </si>
  <si>
    <t>DMI010</t>
  </si>
  <si>
    <t>MIRC</t>
  </si>
  <si>
    <t>DMI011</t>
  </si>
  <si>
    <t xml:space="preserve">Michelin </t>
  </si>
  <si>
    <t>DMI012</t>
  </si>
  <si>
    <t>Microsoft</t>
  </si>
  <si>
    <t>DMI013</t>
  </si>
  <si>
    <t>Microsoft Staff</t>
  </si>
  <si>
    <t>DMK001</t>
  </si>
  <si>
    <t>The Red Cross of The Former Yugoslav Rep.Macedonia</t>
  </si>
  <si>
    <t>DML001</t>
  </si>
  <si>
    <t>Mali Red Cross</t>
  </si>
  <si>
    <t>DMM001</t>
  </si>
  <si>
    <t xml:space="preserve">Myanmar Red Cross Society                         </t>
  </si>
  <si>
    <t>DMM003</t>
  </si>
  <si>
    <t>Myanmar - Private Donors</t>
  </si>
  <si>
    <t>DMN001</t>
  </si>
  <si>
    <t xml:space="preserve">Mongolian Red Cross Society                       </t>
  </si>
  <si>
    <t>DMN003</t>
  </si>
  <si>
    <t>Mongolia - Private Donors</t>
  </si>
  <si>
    <t>DMO001</t>
  </si>
  <si>
    <t>China Red Cross, Macau Branch</t>
  </si>
  <si>
    <t>DMO010</t>
  </si>
  <si>
    <t>Motorola Company</t>
  </si>
  <si>
    <t>DMO011</t>
  </si>
  <si>
    <t>Motorola Foundation</t>
  </si>
  <si>
    <t>DMR001</t>
  </si>
  <si>
    <t>Mauritanian Red Crescent</t>
  </si>
  <si>
    <t>DMS010</t>
  </si>
  <si>
    <t>MSF International</t>
  </si>
  <si>
    <t>DMS011</t>
  </si>
  <si>
    <t>MSC - Mediterranean Shipping Co</t>
  </si>
  <si>
    <t>DMT001</t>
  </si>
  <si>
    <t xml:space="preserve">Malta Red Cross Society                           </t>
  </si>
  <si>
    <t>DMT003</t>
  </si>
  <si>
    <t>Malta - Private Donors</t>
  </si>
  <si>
    <t>DMU001</t>
  </si>
  <si>
    <t xml:space="preserve">Mauritius Red Cross Society                       </t>
  </si>
  <si>
    <t>DMU002</t>
  </si>
  <si>
    <t>Mauritius Government</t>
  </si>
  <si>
    <t>DMU003</t>
  </si>
  <si>
    <t>Mauritius Private Donors</t>
  </si>
  <si>
    <t>DMW001</t>
  </si>
  <si>
    <t xml:space="preserve">Malawi Red Cross Society                          </t>
  </si>
  <si>
    <t>DMW003</t>
  </si>
  <si>
    <t>Malawi - Private Donors</t>
  </si>
  <si>
    <t>DMX001</t>
  </si>
  <si>
    <t>Mexican Red Cross</t>
  </si>
  <si>
    <t>DMX003</t>
  </si>
  <si>
    <t>Mexico - Private Donors</t>
  </si>
  <si>
    <t>DMY001</t>
  </si>
  <si>
    <t xml:space="preserve">Malaysian Red Crescent Society                    </t>
  </si>
  <si>
    <t>DMY002</t>
  </si>
  <si>
    <t>Malaysian Government</t>
  </si>
  <si>
    <t>DMY003</t>
  </si>
  <si>
    <t>Malaysia - Private Donors</t>
  </si>
  <si>
    <t>DMZ001</t>
  </si>
  <si>
    <t xml:space="preserve">Mozambique Red Cross Society                      </t>
  </si>
  <si>
    <t>DMZ002</t>
  </si>
  <si>
    <t>Mozambique Government</t>
  </si>
  <si>
    <t>DMZ003</t>
  </si>
  <si>
    <t>Mozambique - Private Donors</t>
  </si>
  <si>
    <t>DNA001</t>
  </si>
  <si>
    <t>Namibia Red Cross</t>
  </si>
  <si>
    <t>DNA003</t>
  </si>
  <si>
    <t>Namibia - Private Donors</t>
  </si>
  <si>
    <t>DNA010</t>
  </si>
  <si>
    <t>Nathan Associates</t>
  </si>
  <si>
    <t>DNC003</t>
  </si>
  <si>
    <t>New Caledonia Private Donors</t>
  </si>
  <si>
    <t>DNE001</t>
  </si>
  <si>
    <t xml:space="preserve">Nigerian Red Cross Society                        </t>
  </si>
  <si>
    <t>DNE003</t>
  </si>
  <si>
    <t>Niger - Private Donors</t>
  </si>
  <si>
    <t>DNE010</t>
  </si>
  <si>
    <t>Nestle</t>
  </si>
  <si>
    <t>DNE011</t>
  </si>
  <si>
    <t>NEEDS</t>
  </si>
  <si>
    <t>DNE012</t>
  </si>
  <si>
    <t>New York Life</t>
  </si>
  <si>
    <t>DNG001</t>
  </si>
  <si>
    <t xml:space="preserve">Red Cross Society of Niger                        </t>
  </si>
  <si>
    <t>DNG002</t>
  </si>
  <si>
    <t>Nigeria Government</t>
  </si>
  <si>
    <t>DNG003</t>
  </si>
  <si>
    <t>Nigeria  private donors</t>
  </si>
  <si>
    <t>DNI001</t>
  </si>
  <si>
    <t>Nicaraguan Red Cross</t>
  </si>
  <si>
    <t>DNI010</t>
  </si>
  <si>
    <t>Nike Foundation</t>
  </si>
  <si>
    <t>DNL001</t>
  </si>
  <si>
    <t>The Netherlands Red Cross</t>
  </si>
  <si>
    <t>DNL002</t>
  </si>
  <si>
    <t>Netherlands Government</t>
  </si>
  <si>
    <t>DNL003</t>
  </si>
  <si>
    <t>Netherlands - Private Donors</t>
  </si>
  <si>
    <t>DNO001</t>
  </si>
  <si>
    <t>Norwegian Red Cross</t>
  </si>
  <si>
    <t>DNO002</t>
  </si>
  <si>
    <t>Norwegian Government</t>
  </si>
  <si>
    <t>DNO003</t>
  </si>
  <si>
    <t>Norway - Private Donors</t>
  </si>
  <si>
    <t>DNO010</t>
  </si>
  <si>
    <t>Norwegian Church Aid</t>
  </si>
  <si>
    <t>DNP001</t>
  </si>
  <si>
    <t xml:space="preserve">Nepal Red Cross Society                           </t>
  </si>
  <si>
    <t>DNY011</t>
  </si>
  <si>
    <t>IFRC at the UN Inc</t>
  </si>
  <si>
    <t>DNZ001</t>
  </si>
  <si>
    <t>New Zealand Red Cross</t>
  </si>
  <si>
    <t>DNZ002</t>
  </si>
  <si>
    <t>New Zealand Government</t>
  </si>
  <si>
    <t>DNZ003</t>
  </si>
  <si>
    <t>New Zealand - Private Donors</t>
  </si>
  <si>
    <t>DOC010</t>
  </si>
  <si>
    <t>Oceanfreight Ltd.</t>
  </si>
  <si>
    <t>DOE010</t>
  </si>
  <si>
    <t>OECD Staff</t>
  </si>
  <si>
    <t>DOM003</t>
  </si>
  <si>
    <t>Oman - Private Donors</t>
  </si>
  <si>
    <t>DON010</t>
  </si>
  <si>
    <t>On Line donations</t>
  </si>
  <si>
    <t>DOP010</t>
  </si>
  <si>
    <t>OPEC Fund For International Development</t>
  </si>
  <si>
    <t>DOR010</t>
  </si>
  <si>
    <t>Orles Foundation</t>
  </si>
  <si>
    <t>DOR011</t>
  </si>
  <si>
    <t>Org.De La Charite Pour Le Developmen</t>
  </si>
  <si>
    <t>DOR012</t>
  </si>
  <si>
    <t>Orchester der Opera, Zurich</t>
  </si>
  <si>
    <t>DOS010</t>
  </si>
  <si>
    <t>OSCE</t>
  </si>
  <si>
    <t>DOT010</t>
  </si>
  <si>
    <t>Otis LG Elevator Co</t>
  </si>
  <si>
    <t>DOV010</t>
  </si>
  <si>
    <t>Overseas freighters corp</t>
  </si>
  <si>
    <t>DOX010</t>
  </si>
  <si>
    <t>OXFAM</t>
  </si>
  <si>
    <t>DPA001</t>
  </si>
  <si>
    <t xml:space="preserve">Red Cross Society of Panama                       </t>
  </si>
  <si>
    <t>DPA003</t>
  </si>
  <si>
    <t>Panama Private donors</t>
  </si>
  <si>
    <t>DPA010</t>
  </si>
  <si>
    <t>Parthenon Trust</t>
  </si>
  <si>
    <t>DPE001</t>
  </si>
  <si>
    <t>Peruvian Red Cross</t>
  </si>
  <si>
    <t>DPE003</t>
  </si>
  <si>
    <t>Peru - Private Donors</t>
  </si>
  <si>
    <t>DPG001</t>
  </si>
  <si>
    <t xml:space="preserve">Papua New Guinea Red Cross Society                </t>
  </si>
  <si>
    <t>DPG003</t>
  </si>
  <si>
    <t>Papua New Guinea - Private Donors</t>
  </si>
  <si>
    <t>DPH001</t>
  </si>
  <si>
    <t xml:space="preserve">The Philippine National Red Cross                 </t>
  </si>
  <si>
    <t>DPH003</t>
  </si>
  <si>
    <t>Philippines - Private Donors</t>
  </si>
  <si>
    <t>DPH010</t>
  </si>
  <si>
    <t>Pharmacia Foundation</t>
  </si>
  <si>
    <t>DPH011</t>
  </si>
  <si>
    <t>Phelps Dodge Co.</t>
  </si>
  <si>
    <t>DPH012</t>
  </si>
  <si>
    <t>Philip Morris Int.</t>
  </si>
  <si>
    <t>DPK001</t>
  </si>
  <si>
    <t xml:space="preserve">Pakistan Red Crescent Society                     </t>
  </si>
  <si>
    <t>DPK003</t>
  </si>
  <si>
    <t>Pakistan Private Donors</t>
  </si>
  <si>
    <t>DPL001</t>
  </si>
  <si>
    <t>Polish Red Cross</t>
  </si>
  <si>
    <t>DPL003</t>
  </si>
  <si>
    <t>Poland - Private Donors</t>
  </si>
  <si>
    <t>DPO010</t>
  </si>
  <si>
    <t>Porthos Foundation</t>
  </si>
  <si>
    <t>DPR010</t>
  </si>
  <si>
    <t>United States Government - PRM</t>
  </si>
  <si>
    <t>DPR011</t>
  </si>
  <si>
    <t>Prosjekt Mental Helse</t>
  </si>
  <si>
    <t>DPR012</t>
  </si>
  <si>
    <t>Princetown Caribbean Connection</t>
  </si>
  <si>
    <t>DPR013</t>
  </si>
  <si>
    <t>Procter &amp; Gamble</t>
  </si>
  <si>
    <t>DPS001</t>
  </si>
  <si>
    <t xml:space="preserve">The Palestine Red Crescent Society                </t>
  </si>
  <si>
    <t>DPT001</t>
  </si>
  <si>
    <t>Portuguese Red Cross</t>
  </si>
  <si>
    <t>DPT003</t>
  </si>
  <si>
    <t>Portuguese - Private Donors</t>
  </si>
  <si>
    <t>DPW001</t>
  </si>
  <si>
    <t xml:space="preserve">Palau Red Cross Society                           </t>
  </si>
  <si>
    <t>DPY001</t>
  </si>
  <si>
    <t>Paraguayan Red Cross</t>
  </si>
  <si>
    <t>DQA001</t>
  </si>
  <si>
    <t xml:space="preserve">Qatar Red Crescent Society                        </t>
  </si>
  <si>
    <t>DQA003</t>
  </si>
  <si>
    <t>Qatar Private Donors</t>
  </si>
  <si>
    <t>DRE010</t>
  </si>
  <si>
    <t>Elsevier (Reed)</t>
  </si>
  <si>
    <t>DRE011</t>
  </si>
  <si>
    <t>Renault</t>
  </si>
  <si>
    <t>DRE012</t>
  </si>
  <si>
    <t>Rent A Car Foundation</t>
  </si>
  <si>
    <t>DRE013</t>
  </si>
  <si>
    <t>Republic Bank Ltd.</t>
  </si>
  <si>
    <t>DRE014</t>
  </si>
  <si>
    <t>Restaurant Thai Orchidee</t>
  </si>
  <si>
    <t>DRO001</t>
  </si>
  <si>
    <t>Romanian Red Cross</t>
  </si>
  <si>
    <t>DRO003</t>
  </si>
  <si>
    <t>Romania Private Donors</t>
  </si>
  <si>
    <t>DRO010</t>
  </si>
  <si>
    <t>Royal &amp; Sun Alliance</t>
  </si>
  <si>
    <t>DRS010</t>
  </si>
  <si>
    <t>R.S.M. International</t>
  </si>
  <si>
    <t>DRU001</t>
  </si>
  <si>
    <t xml:space="preserve">The Russian Red Cross Society                     </t>
  </si>
  <si>
    <t>DRU003</t>
  </si>
  <si>
    <t>Russia - Private Donors</t>
  </si>
  <si>
    <t>DRW001</t>
  </si>
  <si>
    <t>Rwandan Red Cross</t>
  </si>
  <si>
    <t>DSA001</t>
  </si>
  <si>
    <t xml:space="preserve">Saudi Arabian Red Crescent Society                </t>
  </si>
  <si>
    <t>DSA002</t>
  </si>
  <si>
    <t>Saudi Arabia Government</t>
  </si>
  <si>
    <t>DSA003</t>
  </si>
  <si>
    <t>Saudi Arabia - Private Donors</t>
  </si>
  <si>
    <t>DSA010</t>
  </si>
  <si>
    <t>Save the Children</t>
  </si>
  <si>
    <t>DSB001</t>
  </si>
  <si>
    <t xml:space="preserve">The Solomon Islands Red Cross                     </t>
  </si>
  <si>
    <t>DSC001</t>
  </si>
  <si>
    <t xml:space="preserve">Seychelles Red Cross Society                      </t>
  </si>
  <si>
    <t>DSC010</t>
  </si>
  <si>
    <t>Schering Plough</t>
  </si>
  <si>
    <t>DSC011</t>
  </si>
  <si>
    <t>SCANIA</t>
  </si>
  <si>
    <t>DSD001</t>
  </si>
  <si>
    <t xml:space="preserve">The Sudanese Red Crescent                         </t>
  </si>
  <si>
    <t>DSD003</t>
  </si>
  <si>
    <t>Sudan - Private Donors</t>
  </si>
  <si>
    <t>DSE001</t>
  </si>
  <si>
    <t>Swedish Red Cross</t>
  </si>
  <si>
    <t>DSE002</t>
  </si>
  <si>
    <t>Swedish Government</t>
  </si>
  <si>
    <t>DSE003</t>
  </si>
  <si>
    <t>Swedish - Private Donors</t>
  </si>
  <si>
    <t>DSE010</t>
  </si>
  <si>
    <t>Setcom Ltd</t>
  </si>
  <si>
    <t>DSG001</t>
  </si>
  <si>
    <t xml:space="preserve">Singapore Red Cross Society                       </t>
  </si>
  <si>
    <t>DSG002</t>
  </si>
  <si>
    <t>Singapore Government</t>
  </si>
  <si>
    <t>DSG003</t>
  </si>
  <si>
    <t>Singapore - Private Donors</t>
  </si>
  <si>
    <t>DSH002</t>
  </si>
  <si>
    <t>St. Helena Government</t>
  </si>
  <si>
    <t>DSH010</t>
  </si>
  <si>
    <t>Shell</t>
  </si>
  <si>
    <t>DSH011</t>
  </si>
  <si>
    <t>Shell Foundation</t>
  </si>
  <si>
    <t>DSH012</t>
  </si>
  <si>
    <t>Shaker Family foundation</t>
  </si>
  <si>
    <t>DSH013</t>
  </si>
  <si>
    <t>Shipley School</t>
  </si>
  <si>
    <t>DSI001</t>
  </si>
  <si>
    <t>Slovenian Red Cross</t>
  </si>
  <si>
    <t>DSI002</t>
  </si>
  <si>
    <t>Slovenia Government</t>
  </si>
  <si>
    <t>DSI003</t>
  </si>
  <si>
    <t>Slovenia - Private Donors</t>
  </si>
  <si>
    <t>DSI010</t>
  </si>
  <si>
    <t>Side by Side Foundation Custody</t>
  </si>
  <si>
    <t>DSI011</t>
  </si>
  <si>
    <t>Sigma Paints</t>
  </si>
  <si>
    <t>DSK001</t>
  </si>
  <si>
    <t>Slovak Red Cross</t>
  </si>
  <si>
    <t>DSK002</t>
  </si>
  <si>
    <t>Slovakia Government</t>
  </si>
  <si>
    <t>DSL001</t>
  </si>
  <si>
    <t xml:space="preserve">Sierra Leone Red Cross Society                    </t>
  </si>
  <si>
    <t>DSL003</t>
  </si>
  <si>
    <t>Sierra Leone - Private Donors</t>
  </si>
  <si>
    <t>DSM001</t>
  </si>
  <si>
    <t xml:space="preserve">Red Cross of the Republic of San Marino           </t>
  </si>
  <si>
    <t>DSM010</t>
  </si>
  <si>
    <t>Small Luxary Hotels, UK</t>
  </si>
  <si>
    <t>DSN001</t>
  </si>
  <si>
    <t xml:space="preserve">Senegalese Red Cross Society                      </t>
  </si>
  <si>
    <t>DSO001</t>
  </si>
  <si>
    <t xml:space="preserve">Somali Red Crescent Society                       </t>
  </si>
  <si>
    <t>DSO010</t>
  </si>
  <si>
    <t>Sony Ericsson Mobile Com.Ltd.</t>
  </si>
  <si>
    <t>DSO011</t>
  </si>
  <si>
    <t xml:space="preserve">South East Shipping </t>
  </si>
  <si>
    <t>DSO012</t>
  </si>
  <si>
    <t>South Pacific Tourism Org.</t>
  </si>
  <si>
    <t>DSR001</t>
  </si>
  <si>
    <t>Suriname Red Cross</t>
  </si>
  <si>
    <t>DSR010</t>
  </si>
  <si>
    <t xml:space="preserve">Sri Lankan Community </t>
  </si>
  <si>
    <t>DST001</t>
  </si>
  <si>
    <t>Sao Tome and Principe Red Cross</t>
  </si>
  <si>
    <t>DST010</t>
  </si>
  <si>
    <t>Standing Commission</t>
  </si>
  <si>
    <t>DST011</t>
  </si>
  <si>
    <t>Statoil</t>
  </si>
  <si>
    <t>DST012</t>
  </si>
  <si>
    <t>Standard Chartered Bank</t>
  </si>
  <si>
    <t>DST013</t>
  </si>
  <si>
    <t>(SITA) Ste Intern. Telecomm. Aeronau</t>
  </si>
  <si>
    <t>DSU010</t>
  </si>
  <si>
    <t>SunGard Data Systems Inc.</t>
  </si>
  <si>
    <t>DSV001</t>
  </si>
  <si>
    <t xml:space="preserve">Salvadorean Red Cross Society                     </t>
  </si>
  <si>
    <t>DSV003</t>
  </si>
  <si>
    <t>Salvador - Private Donors</t>
  </si>
  <si>
    <t>DSY001</t>
  </si>
  <si>
    <t>Syrian Arab Red Crescent</t>
  </si>
  <si>
    <t>DSY003</t>
  </si>
  <si>
    <t>Syria Private Donors</t>
  </si>
  <si>
    <t>DSZ001</t>
  </si>
  <si>
    <t xml:space="preserve">Baphalali Swaziland Red Cross Society             </t>
  </si>
  <si>
    <t>DTD001</t>
  </si>
  <si>
    <t xml:space="preserve">Red Cross of Chad                                 </t>
  </si>
  <si>
    <t>DTE010</t>
  </si>
  <si>
    <t>Tetra Pack</t>
  </si>
  <si>
    <t>DTE011</t>
  </si>
  <si>
    <t>Tectura Corporation</t>
  </si>
  <si>
    <t>DTE012</t>
  </si>
  <si>
    <t>Teekay Canadian Tankers Ltd</t>
  </si>
  <si>
    <t>DTE013</t>
  </si>
  <si>
    <t>Telford Michael, Mr.Mrs.</t>
  </si>
  <si>
    <t>DTE014</t>
  </si>
  <si>
    <t>Terracotta Corp.</t>
  </si>
  <si>
    <t>DTG001</t>
  </si>
  <si>
    <t>Togolese Red Cross</t>
  </si>
  <si>
    <t>DTG003</t>
  </si>
  <si>
    <t>Togo - Private Donors</t>
  </si>
  <si>
    <t>DTH001</t>
  </si>
  <si>
    <t xml:space="preserve">The Thai Red Cross Society                        </t>
  </si>
  <si>
    <t>DTH003</t>
  </si>
  <si>
    <t>Thailand - Private Donors</t>
  </si>
  <si>
    <t>DTI010</t>
  </si>
  <si>
    <t>Tillmanns Spa</t>
  </si>
  <si>
    <t>DTI011</t>
  </si>
  <si>
    <t>Tiros Solutions Ltd</t>
  </si>
  <si>
    <t>DTJ001</t>
  </si>
  <si>
    <t xml:space="preserve">Red Crescent Society of Tajikistan                </t>
  </si>
  <si>
    <t>DTJ003</t>
  </si>
  <si>
    <t>Tajikistan - Private Donors</t>
  </si>
  <si>
    <t>DTM001</t>
  </si>
  <si>
    <t xml:space="preserve">Red Crescent Society of Turkmenistan              </t>
  </si>
  <si>
    <t>DTN001</t>
  </si>
  <si>
    <t>Tunisian Red Crescent</t>
  </si>
  <si>
    <t>DTN003</t>
  </si>
  <si>
    <t>Tunis Private Donors</t>
  </si>
  <si>
    <t>DTN010</t>
  </si>
  <si>
    <t>TNS-Global Market</t>
  </si>
  <si>
    <t>DTO001</t>
  </si>
  <si>
    <t xml:space="preserve">Tonga Red Cross Society                           </t>
  </si>
  <si>
    <t>DTO010</t>
  </si>
  <si>
    <t>Total</t>
  </si>
  <si>
    <t>DTO011</t>
  </si>
  <si>
    <t>Toyota Motor Corp.</t>
  </si>
  <si>
    <t>DTR001</t>
  </si>
  <si>
    <t xml:space="preserve">Turkish Red Crescent Society                      </t>
  </si>
  <si>
    <t>DTR003</t>
  </si>
  <si>
    <t>Turkey - Private Donors</t>
  </si>
  <si>
    <t>DTR010</t>
  </si>
  <si>
    <t>Transport Research Laboratory (TRL)</t>
  </si>
  <si>
    <t>DTR011</t>
  </si>
  <si>
    <t>Trimble Navigation Ltd.</t>
  </si>
  <si>
    <t>DTT001</t>
  </si>
  <si>
    <t xml:space="preserve">The Trinidad and Tobago Red Cross Society         </t>
  </si>
  <si>
    <t>DTT003</t>
  </si>
  <si>
    <t>Trinidad &amp; Tobago - Private Donors</t>
  </si>
  <si>
    <t>DTW001</t>
  </si>
  <si>
    <t>Taiwan Red Cross Organisation</t>
  </si>
  <si>
    <t>DTW003</t>
  </si>
  <si>
    <t>Taiwan - Private Donors</t>
  </si>
  <si>
    <t>DTZ001</t>
  </si>
  <si>
    <t xml:space="preserve">Tanzania Red Cross National Society               </t>
  </si>
  <si>
    <t>DTZ003</t>
  </si>
  <si>
    <t>Tanzania - Private Donors</t>
  </si>
  <si>
    <t>DUA001</t>
  </si>
  <si>
    <t xml:space="preserve">Ukrainian Red Cross Society                       </t>
  </si>
  <si>
    <t>DUA003</t>
  </si>
  <si>
    <t>Ukraine private donors</t>
  </si>
  <si>
    <t>DUG001</t>
  </si>
  <si>
    <t xml:space="preserve">The Uganda Red Cross Society                      </t>
  </si>
  <si>
    <t>DUG003</t>
  </si>
  <si>
    <t>Uganda - Private Donors</t>
  </si>
  <si>
    <t>DUN010</t>
  </si>
  <si>
    <t>Unilever</t>
  </si>
  <si>
    <t>DUN011</t>
  </si>
  <si>
    <t>UNOG - United Nations Office at Geneva</t>
  </si>
  <si>
    <t>DUN012</t>
  </si>
  <si>
    <t>UNAIDS</t>
  </si>
  <si>
    <t>DUN013</t>
  </si>
  <si>
    <t>UNDP - United Nations Development Programme</t>
  </si>
  <si>
    <t>DUN014</t>
  </si>
  <si>
    <t>UNFPA - United Nations Population Fund</t>
  </si>
  <si>
    <t>DUN015</t>
  </si>
  <si>
    <t>UNHCR - UN Refugee Agency</t>
  </si>
  <si>
    <t>DUN016</t>
  </si>
  <si>
    <t>UNICEF - United Nations Children's Fund</t>
  </si>
  <si>
    <t>DUN017</t>
  </si>
  <si>
    <t>DHA - UN Department of Humanitarian Af</t>
  </si>
  <si>
    <t>DUN018</t>
  </si>
  <si>
    <t>UN Disaster Relief Coordinator Office</t>
  </si>
  <si>
    <t>DUN019</t>
  </si>
  <si>
    <t>UNEP - United Nations Environment Programme</t>
  </si>
  <si>
    <t>DUN999</t>
  </si>
  <si>
    <t>Unidentified donor</t>
  </si>
  <si>
    <t>DUS001</t>
  </si>
  <si>
    <t>American Red Cross</t>
  </si>
  <si>
    <t>DUS002</t>
  </si>
  <si>
    <t>United States  Government - Missions</t>
  </si>
  <si>
    <t>DUS003</t>
  </si>
  <si>
    <t>United States - Private Donors</t>
  </si>
  <si>
    <t>DUS010</t>
  </si>
  <si>
    <t>United States  Government - USAID</t>
  </si>
  <si>
    <t>DUY001</t>
  </si>
  <si>
    <t>Uruguayan Red Cross</t>
  </si>
  <si>
    <t>DUY003</t>
  </si>
  <si>
    <t>Uruguay - Private Donors</t>
  </si>
  <si>
    <t>DUZ001</t>
  </si>
  <si>
    <t xml:space="preserve">Red Crescent Society of Uzbekistan                </t>
  </si>
  <si>
    <t>DVC001</t>
  </si>
  <si>
    <t>Saint Vincent and the Grenadines Red Cross</t>
  </si>
  <si>
    <t>DVE001</t>
  </si>
  <si>
    <t>Venezuelan Red Cross</t>
  </si>
  <si>
    <t>DVE003</t>
  </si>
  <si>
    <t>Venezuela - Private Donors</t>
  </si>
  <si>
    <t>DVE010</t>
  </si>
  <si>
    <t xml:space="preserve">VERF/WHO Voluntary Emergency Relief </t>
  </si>
  <si>
    <t>DVE011</t>
  </si>
  <si>
    <t>Vestergaard Frandsen A/S</t>
  </si>
  <si>
    <t>DVI010</t>
  </si>
  <si>
    <t>Ville de Montreuil</t>
  </si>
  <si>
    <t>DVN001</t>
  </si>
  <si>
    <t xml:space="preserve">Red Cross of Viet Nam                             </t>
  </si>
  <si>
    <t>DVN003</t>
  </si>
  <si>
    <t>Vietnam - Private Donors</t>
  </si>
  <si>
    <t>DVO010</t>
  </si>
  <si>
    <t>Vodafone</t>
  </si>
  <si>
    <t>DVO011</t>
  </si>
  <si>
    <t>Vodafone Group Foundation</t>
  </si>
  <si>
    <t>DVO012</t>
  </si>
  <si>
    <t>Vontobel Foundation</t>
  </si>
  <si>
    <t>DVO013</t>
  </si>
  <si>
    <t>Volvo</t>
  </si>
  <si>
    <t>DVU001</t>
  </si>
  <si>
    <t xml:space="preserve">Vanuatu Red Cross Society                         </t>
  </si>
  <si>
    <t>DWA010</t>
  </si>
  <si>
    <t>Walt Disney Corporation</t>
  </si>
  <si>
    <t>DWE010</t>
  </si>
  <si>
    <t>Western Union Foundation</t>
  </si>
  <si>
    <t>DWE011</t>
  </si>
  <si>
    <t>Western Asset</t>
  </si>
  <si>
    <t>DWE012</t>
  </si>
  <si>
    <t>Western Cape Travel Relief Fund</t>
  </si>
  <si>
    <t>DWF010</t>
  </si>
  <si>
    <t>WFP - World Food Programme</t>
  </si>
  <si>
    <t>DWH010</t>
  </si>
  <si>
    <t>WHO - World Health Organization</t>
  </si>
  <si>
    <t>DWO010</t>
  </si>
  <si>
    <t>World Bank</t>
  </si>
  <si>
    <t>DWO011</t>
  </si>
  <si>
    <t>World Council of Churches</t>
  </si>
  <si>
    <t>DWO012</t>
  </si>
  <si>
    <t>World Vision International</t>
  </si>
  <si>
    <t>DWS001</t>
  </si>
  <si>
    <t xml:space="preserve">Samoa Red Cross Society                           </t>
  </si>
  <si>
    <t>DYE001</t>
  </si>
  <si>
    <t xml:space="preserve">Yemen Red Crescent Society                        </t>
  </si>
  <si>
    <t>DZA001</t>
  </si>
  <si>
    <t xml:space="preserve">The South African Red Cross Society               </t>
  </si>
  <si>
    <t>DZA002</t>
  </si>
  <si>
    <t>South Africa Government</t>
  </si>
  <si>
    <t>DZA003</t>
  </si>
  <si>
    <t>South Africa - Private Donors</t>
  </si>
  <si>
    <t>DZM001</t>
  </si>
  <si>
    <t xml:space="preserve">Zambia Red Cross Society                          </t>
  </si>
  <si>
    <t>DZM003</t>
  </si>
  <si>
    <t>Zambia - Private Donors</t>
  </si>
  <si>
    <t>DZR003</t>
  </si>
  <si>
    <t>Zaire - Private Donors</t>
  </si>
  <si>
    <t>DZW001</t>
  </si>
  <si>
    <t xml:space="preserve">Zimbabwe Red Cross Society                        </t>
  </si>
  <si>
    <t>DZW003</t>
  </si>
  <si>
    <t>Zimbabwe - Private Donors</t>
  </si>
  <si>
    <t>DDF011</t>
  </si>
  <si>
    <t>DFID Partnership grant</t>
  </si>
  <si>
    <t>DGH003</t>
  </si>
  <si>
    <t>Ghana Private Donors</t>
  </si>
  <si>
    <t>DGH002</t>
  </si>
  <si>
    <t>Ghana Government</t>
  </si>
  <si>
    <t>DBE004</t>
  </si>
  <si>
    <t>Belgian Red Cross (Flanders)</t>
  </si>
  <si>
    <t>DSN003</t>
  </si>
  <si>
    <t>Senegal Private Donor</t>
  </si>
  <si>
    <t>DSN002</t>
  </si>
  <si>
    <t>Senegal Government</t>
  </si>
  <si>
    <t>DMD010</t>
  </si>
  <si>
    <t>MDRT Foundation (Million Dollar Round Table)</t>
  </si>
  <si>
    <t>DTR002</t>
  </si>
  <si>
    <t>Turkish Government</t>
  </si>
  <si>
    <t>DCH013</t>
  </si>
  <si>
    <t>ChevronTexaco Corp.</t>
  </si>
  <si>
    <t>DAR013</t>
  </si>
  <si>
    <t>AR Group</t>
  </si>
  <si>
    <t>DPE010</t>
  </si>
  <si>
    <t>Pearson</t>
  </si>
  <si>
    <t>DSH014</t>
  </si>
  <si>
    <t>Shelter Centre UK</t>
  </si>
  <si>
    <t>DSA011</t>
  </si>
  <si>
    <t>Sakhalin Energy Investment Co. Ltd</t>
  </si>
  <si>
    <t>DST014</t>
  </si>
  <si>
    <t>Stockholm Environment Institute</t>
  </si>
  <si>
    <t>DPE011</t>
  </si>
  <si>
    <t>Pension Fund IFRC</t>
  </si>
  <si>
    <t>DDS010</t>
  </si>
  <si>
    <t>DSR</t>
  </si>
  <si>
    <t>DST015</t>
  </si>
  <si>
    <t>Studios Income IFRC</t>
  </si>
  <si>
    <t>DGY002</t>
  </si>
  <si>
    <t>Guyana Government</t>
  </si>
  <si>
    <t>DGY003</t>
  </si>
  <si>
    <t>Guyana Private Donors</t>
  </si>
  <si>
    <t>DVT010</t>
  </si>
  <si>
    <t>VTI, Swedish RTR Institute</t>
  </si>
  <si>
    <t>DAF003</t>
  </si>
  <si>
    <t>Afghanistan - Private Donors</t>
  </si>
  <si>
    <t>DHN003</t>
  </si>
  <si>
    <t>Honduras Private Donors</t>
  </si>
  <si>
    <t>DPR015</t>
  </si>
  <si>
    <t>ProVention</t>
  </si>
  <si>
    <t>DPA011</t>
  </si>
  <si>
    <t>PACT (Protected Areas Conservation Trust)</t>
  </si>
  <si>
    <t>DNL004</t>
  </si>
  <si>
    <t>Netherlands Red Cross Silent Emergency Fund</t>
  </si>
  <si>
    <t>DGR012</t>
  </si>
  <si>
    <t>Greenstar</t>
  </si>
  <si>
    <t>DUN020</t>
  </si>
  <si>
    <t>UNJLC - UN Joint Logistics Centre</t>
  </si>
  <si>
    <t>DSK003</t>
  </si>
  <si>
    <t>Slovakia Private Donors</t>
  </si>
  <si>
    <t>DSA012</t>
  </si>
  <si>
    <t>Safra, Edmond J., Philanthropic Foundation</t>
  </si>
  <si>
    <t>DJT010</t>
  </si>
  <si>
    <t>JT international Foundation</t>
  </si>
  <si>
    <t>DCA020</t>
  </si>
  <si>
    <t>Capacity Building Fund - Africa</t>
  </si>
  <si>
    <t>DIL002</t>
  </si>
  <si>
    <t>Israel Government</t>
  </si>
  <si>
    <t>DKR010</t>
  </si>
  <si>
    <t>Kraft Foods Company</t>
  </si>
  <si>
    <t>DBE014</t>
  </si>
  <si>
    <t>L.L. Bean, Inc.</t>
  </si>
  <si>
    <t>DTN011</t>
  </si>
  <si>
    <t>TNT Express</t>
  </si>
  <si>
    <t>DUN021</t>
  </si>
  <si>
    <t>OCHA - UN Office for coordination of Humanitarian</t>
  </si>
  <si>
    <t>DMC003</t>
  </si>
  <si>
    <t>Monaco private donors</t>
  </si>
  <si>
    <t>DME015</t>
  </si>
  <si>
    <t>Medtronic Foundation</t>
  </si>
  <si>
    <t>DAL013</t>
  </si>
  <si>
    <t>Alcatel Lucent</t>
  </si>
  <si>
    <t>DKZ001</t>
  </si>
  <si>
    <t>Kazakh Red Crescent</t>
  </si>
  <si>
    <t>DKZ002</t>
  </si>
  <si>
    <t>Kazakh Government</t>
  </si>
  <si>
    <t>DLA001</t>
  </si>
  <si>
    <t>Lao Red Cross</t>
  </si>
  <si>
    <t>DTL001</t>
  </si>
  <si>
    <t>Timor Leste Red Cross Society</t>
  </si>
  <si>
    <t>DTS010</t>
  </si>
  <si>
    <t>Tsunami Special Fund</t>
  </si>
  <si>
    <t>DCO016</t>
  </si>
  <si>
    <t>Collier County Community Foundation</t>
  </si>
  <si>
    <t>DLY010</t>
  </si>
  <si>
    <t>Lynch, Estate of Margaret Elain</t>
  </si>
  <si>
    <t>DGE012</t>
  </si>
  <si>
    <t>Genzyme Corporation</t>
  </si>
  <si>
    <t>DFE010</t>
  </si>
  <si>
    <t>FedEx Services</t>
  </si>
  <si>
    <t>DXL010</t>
  </si>
  <si>
    <t>XL Capital Limited</t>
  </si>
  <si>
    <t>DLE011</t>
  </si>
  <si>
    <t>Lee &amp; Gund Foundation (Lara Lee &amp; George Gund)</t>
  </si>
  <si>
    <t>DMO012</t>
  </si>
  <si>
    <t>Monsanto Foundation</t>
  </si>
  <si>
    <t>DHO011</t>
  </si>
  <si>
    <t>Horwich V.R. Estate</t>
  </si>
  <si>
    <t>DMC011</t>
  </si>
  <si>
    <t>McMillen Trust</t>
  </si>
  <si>
    <t>DME016</t>
  </si>
  <si>
    <t>Merck</t>
  </si>
  <si>
    <t>DTI012</t>
  </si>
  <si>
    <t>TIE Foundation (Tempe Impact Education)</t>
  </si>
  <si>
    <t>DBE015</t>
  </si>
  <si>
    <t>Better Life Foundation, A</t>
  </si>
  <si>
    <t>DAV010</t>
  </si>
  <si>
    <t>Avon Products Foundation</t>
  </si>
  <si>
    <t>DMV002</t>
  </si>
  <si>
    <t>Maldives Government</t>
  </si>
  <si>
    <t>DCA021</t>
  </si>
  <si>
    <t>Caribbean Regional Network - HIV/AIDS</t>
  </si>
  <si>
    <t>DGT003</t>
  </si>
  <si>
    <t>Guatemala Private donors</t>
  </si>
  <si>
    <t>DAO010</t>
  </si>
  <si>
    <t>AON, Illness Insurance</t>
  </si>
  <si>
    <t>DST016</t>
  </si>
  <si>
    <t>Stavros Niarchos Foundation</t>
  </si>
  <si>
    <t>DGU011</t>
  </si>
  <si>
    <t>Guardian Trust</t>
  </si>
  <si>
    <t>DVA010</t>
  </si>
  <si>
    <t>Van Gent Edell Josie, Estate</t>
  </si>
  <si>
    <t>DTI013</t>
  </si>
  <si>
    <t>Tides Foundation</t>
  </si>
  <si>
    <t>DHE011</t>
  </si>
  <si>
    <t>Help us Help</t>
  </si>
  <si>
    <t>DUN022</t>
  </si>
  <si>
    <t>United Technologies</t>
  </si>
  <si>
    <t>DOF011</t>
  </si>
  <si>
    <t>Office of the Representative of the Dalai Lama</t>
  </si>
  <si>
    <t>DDE010</t>
  </si>
  <si>
    <t>DELL Direct Giving Campaign</t>
  </si>
  <si>
    <t>DPU010</t>
  </si>
  <si>
    <t>Public Services International (PSI)</t>
  </si>
  <si>
    <t>DWS010</t>
  </si>
  <si>
    <t>WSP International Mgt Consulting Ltd.</t>
  </si>
  <si>
    <t>DMA014</t>
  </si>
  <si>
    <t>Manufacture Française des Pneumatiques Michelin</t>
  </si>
  <si>
    <t>DCY002</t>
  </si>
  <si>
    <t>Cyprus Gouvernment</t>
  </si>
  <si>
    <t>DBE016</t>
  </si>
  <si>
    <t>Belgian Government - Flanders</t>
  </si>
  <si>
    <t>DBE017</t>
  </si>
  <si>
    <t>Belgian Government - French speaking community</t>
  </si>
  <si>
    <t>DHO012</t>
  </si>
  <si>
    <t>Hospira</t>
  </si>
  <si>
    <t>DAP012</t>
  </si>
  <si>
    <t>Applied Materials</t>
  </si>
  <si>
    <t>DHE012</t>
  </si>
  <si>
    <t>Heinz H.J. Company</t>
  </si>
  <si>
    <t>DHU010</t>
  </si>
  <si>
    <t>Huber</t>
  </si>
  <si>
    <t>DJO010</t>
  </si>
  <si>
    <t>Jones Apparel Group</t>
  </si>
  <si>
    <t>DNO011</t>
  </si>
  <si>
    <t>Nordic Custom Builders Inc.</t>
  </si>
  <si>
    <t>DIN021</t>
  </si>
  <si>
    <t>Infineum UK Ltd</t>
  </si>
  <si>
    <t>DCA022</t>
  </si>
  <si>
    <t>Caribbean</t>
  </si>
  <si>
    <t>DBE018</t>
  </si>
  <si>
    <t>Bechtel Group Foundation</t>
  </si>
  <si>
    <t>DCI011</t>
  </si>
  <si>
    <t>Citadel Investment group</t>
  </si>
  <si>
    <t>DTH010</t>
  </si>
  <si>
    <t>THERMO FISCHER</t>
  </si>
  <si>
    <t>DFI013</t>
  </si>
  <si>
    <t>Fibrogen</t>
  </si>
  <si>
    <t>DYA010</t>
  </si>
  <si>
    <t>Yahoo</t>
  </si>
  <si>
    <t>DCO017</t>
  </si>
  <si>
    <t>Codexis</t>
  </si>
  <si>
    <t>DAD011</t>
  </si>
  <si>
    <t>Adams Street Partners</t>
  </si>
  <si>
    <t>DSE011</t>
  </si>
  <si>
    <t>Secretariat of the Pacific Community (SPC)</t>
  </si>
  <si>
    <t>DPA012</t>
  </si>
  <si>
    <t>Paarl Media</t>
  </si>
  <si>
    <t>DMV003</t>
  </si>
  <si>
    <t>Maldives Private Donors</t>
  </si>
  <si>
    <t>DAS014</t>
  </si>
  <si>
    <t>Asian Disaster Preparedness Center</t>
  </si>
  <si>
    <t>DIN022</t>
  </si>
  <si>
    <t>International Organization for Migration - IOM</t>
  </si>
  <si>
    <t>DPL002</t>
  </si>
  <si>
    <t>Poland Government</t>
  </si>
  <si>
    <t>DDZ002</t>
  </si>
  <si>
    <t>Algeria Government</t>
  </si>
  <si>
    <t>DTV001</t>
  </si>
  <si>
    <t xml:space="preserve">Tuvalu Red Cross Society                          </t>
  </si>
  <si>
    <t>DME001</t>
  </si>
  <si>
    <t xml:space="preserve">Red Cross of Montenegro                           </t>
  </si>
  <si>
    <t>DCA023</t>
  </si>
  <si>
    <t>Caribbean Development Bank</t>
  </si>
  <si>
    <t>DMX002</t>
  </si>
  <si>
    <t>Mexican Government</t>
  </si>
  <si>
    <t>DIR011</t>
  </si>
  <si>
    <t>IRAP (Internt'l Road Assesment Progr.)</t>
  </si>
  <si>
    <t>DCL010</t>
  </si>
  <si>
    <t>Claiborne Inc.</t>
  </si>
  <si>
    <t>DUS011</t>
  </si>
  <si>
    <t>US Chamber of Commerce</t>
  </si>
  <si>
    <t>DAQ010</t>
  </si>
  <si>
    <t>Acqua Fund</t>
  </si>
  <si>
    <t>DBL013</t>
  </si>
  <si>
    <t>Black Rock</t>
  </si>
  <si>
    <t>DRO011</t>
  </si>
  <si>
    <t>Rockefeller Foundation</t>
  </si>
  <si>
    <t>DNI003</t>
  </si>
  <si>
    <t>Nicaragua Private Donors</t>
  </si>
  <si>
    <t>DAL014</t>
  </si>
  <si>
    <t>Alliance One International, Inc.</t>
  </si>
  <si>
    <t>DZU010</t>
  </si>
  <si>
    <t>Z Zurich Foundation</t>
  </si>
  <si>
    <t>DIN023</t>
  </si>
  <si>
    <t>International Dev. &amp; Relief Foundation IDRF</t>
  </si>
  <si>
    <t>DEU017</t>
  </si>
  <si>
    <t>European Commission - Europe Aid - Tripartite</t>
  </si>
  <si>
    <t>DBO010</t>
  </si>
  <si>
    <t>Booz &amp; Company</t>
  </si>
  <si>
    <t>DAS015</t>
  </si>
  <si>
    <t>Asia Pacific Economic Cooperation (APEC)</t>
  </si>
  <si>
    <t>DDU010</t>
  </si>
  <si>
    <t>Dupont de Nemours &amp; Co</t>
  </si>
  <si>
    <t>DBA015</t>
  </si>
  <si>
    <t>Bank Lombard Odier Darier Hentsch</t>
  </si>
  <si>
    <t>DIN024</t>
  </si>
  <si>
    <t>INEE, InterAgency Netw.Education in Emerg.</t>
  </si>
  <si>
    <t>DDO011</t>
  </si>
  <si>
    <t>Dow Chemicals Cy</t>
  </si>
  <si>
    <t>DCR010</t>
  </si>
  <si>
    <t>Credit Suisse Foundation</t>
  </si>
  <si>
    <t>DCA024</t>
  </si>
  <si>
    <t>California Community Fund</t>
  </si>
  <si>
    <t>DPR016</t>
  </si>
  <si>
    <t>PricewaterhouseCoopers</t>
  </si>
  <si>
    <t>DUN023</t>
  </si>
  <si>
    <t>UN Staff Council / UNOG</t>
  </si>
  <si>
    <t>DGA010</t>
  </si>
  <si>
    <t>Gabriele Charitable Trust, The</t>
  </si>
  <si>
    <t>DNO012</t>
  </si>
  <si>
    <t>Nordea Life &amp; Pensions SA</t>
  </si>
  <si>
    <t>DBA016</t>
  </si>
  <si>
    <t>Barclays Bank</t>
  </si>
  <si>
    <t>DMA018</t>
  </si>
  <si>
    <t>Malaria no More</t>
  </si>
  <si>
    <t>DSA013</t>
  </si>
  <si>
    <t>Salvation Army</t>
  </si>
  <si>
    <t>DPO011</t>
  </si>
  <si>
    <t>Polio &amp; Measles Fund</t>
  </si>
  <si>
    <t>DMA019</t>
  </si>
  <si>
    <t>Malaria Fund</t>
  </si>
  <si>
    <t>DGE013</t>
  </si>
  <si>
    <t>General Health Fund</t>
  </si>
  <si>
    <t>DIN025</t>
  </si>
  <si>
    <t>Integrity Fund</t>
  </si>
  <si>
    <t>DGL012</t>
  </si>
  <si>
    <t>Global Flu Fund</t>
  </si>
  <si>
    <t>DKN010</t>
  </si>
  <si>
    <t>KNCV Tuberculosis Foundation</t>
  </si>
  <si>
    <t>DON999</t>
  </si>
  <si>
    <t>DPE012</t>
  </si>
  <si>
    <t>People In Aid</t>
  </si>
  <si>
    <t>Y's Men International</t>
  </si>
  <si>
    <t>DYS010</t>
  </si>
  <si>
    <t>DPA013</t>
  </si>
  <si>
    <t>PAHO (Pan American Health Organisation)</t>
  </si>
  <si>
    <t>DAN012</t>
  </si>
  <si>
    <t>Anglo American</t>
  </si>
  <si>
    <t>DSU011</t>
  </si>
  <si>
    <t>Sumitomo Chemical Co. Ltd</t>
  </si>
  <si>
    <t>DSA014</t>
  </si>
  <si>
    <t>Sanofi Aventis</t>
  </si>
  <si>
    <t>DTN012</t>
  </si>
  <si>
    <t>TNT-post</t>
  </si>
  <si>
    <t>DSW010</t>
  </si>
  <si>
    <t>Swiss Humanitarian Foundation, SRK</t>
  </si>
  <si>
    <t>DBL014</t>
  </si>
  <si>
    <t>Bloomberg L.P.</t>
  </si>
  <si>
    <t>DIN026</t>
  </si>
  <si>
    <t>International Road Federation - IRF</t>
  </si>
  <si>
    <t>DXS010</t>
  </si>
  <si>
    <t>Xstrata AG</t>
  </si>
  <si>
    <t>DAR014</t>
  </si>
  <si>
    <t>ARRB</t>
  </si>
  <si>
    <t>DDE011</t>
  </si>
  <si>
    <t>DEC (Disasters Emergency Committee)</t>
  </si>
  <si>
    <t>DMC012</t>
  </si>
  <si>
    <t>McDonald corp.</t>
  </si>
  <si>
    <t>DMK003</t>
  </si>
  <si>
    <t>Macedonia private donors</t>
  </si>
  <si>
    <t>DAV011</t>
  </si>
  <si>
    <t>Avantex</t>
  </si>
  <si>
    <t>DNE013</t>
  </si>
  <si>
    <t>New Creation Church</t>
  </si>
  <si>
    <t>DWW010</t>
  </si>
  <si>
    <t>WWA (Worlwide Auction)</t>
  </si>
  <si>
    <t>DIR003</t>
  </si>
  <si>
    <t>Iranian private donors</t>
  </si>
  <si>
    <t>DSP010</t>
  </si>
  <si>
    <t>Sphene International Ltd</t>
  </si>
  <si>
    <t>DCW010</t>
  </si>
  <si>
    <t>CWT Beheermaatschappij BV</t>
  </si>
  <si>
    <t>DBA017</t>
  </si>
  <si>
    <t>Bain &amp; Co. Inc.</t>
  </si>
  <si>
    <t>DTH011</t>
  </si>
  <si>
    <t>Thomson Reuters</t>
  </si>
  <si>
    <t>DAR015</t>
  </si>
  <si>
    <t>Arcos Dorados B.V.</t>
  </si>
  <si>
    <t>DCA025</t>
  </si>
  <si>
    <t>Caterpillar</t>
  </si>
  <si>
    <t>DSY010</t>
  </si>
  <si>
    <t>Synovate Inc.</t>
  </si>
  <si>
    <t>DCE010</t>
  </si>
  <si>
    <t>CERN Staff Association</t>
  </si>
  <si>
    <t>DTH012</t>
  </si>
  <si>
    <t>Thasia International Development Ltd</t>
  </si>
  <si>
    <t>DJE011</t>
  </si>
  <si>
    <t>Jet Lee One Foundation</t>
  </si>
  <si>
    <t>DME002</t>
  </si>
  <si>
    <t>Montenegro Government</t>
  </si>
  <si>
    <t>DCO018</t>
  </si>
  <si>
    <t>Consolidated Contractors Co. (CCC)</t>
  </si>
  <si>
    <t>DBO003</t>
  </si>
  <si>
    <t>Bolivia Private Donors</t>
  </si>
  <si>
    <t>DGD010</t>
  </si>
  <si>
    <t>GDF Suez</t>
  </si>
  <si>
    <t>DSO013</t>
  </si>
  <si>
    <t>Sonesta Maho BC</t>
  </si>
  <si>
    <t>DCS002</t>
  </si>
  <si>
    <t>Government of Serbia &amp; Montenegro</t>
  </si>
  <si>
    <t>DEC011</t>
  </si>
  <si>
    <t>Economist Group</t>
  </si>
  <si>
    <t>DCR011</t>
  </si>
  <si>
    <t>Credit Suisse</t>
  </si>
  <si>
    <t>DJK010</t>
  </si>
  <si>
    <t>JK Group Inc.</t>
  </si>
  <si>
    <t>DMV001</t>
  </si>
  <si>
    <t>Maldivian Red Crescent</t>
  </si>
  <si>
    <t>DCA026</t>
  </si>
  <si>
    <t>Caribbean Airlines</t>
  </si>
  <si>
    <t>DIC012</t>
  </si>
  <si>
    <t>ICVA (International Council of Voluntary Agencies)</t>
  </si>
  <si>
    <t>DHI010</t>
  </si>
  <si>
    <t>Hilton Worldwide</t>
  </si>
  <si>
    <t>DRA010</t>
  </si>
  <si>
    <t>Rahmatan Lil Alamin (Blessings-to-all) Foundation</t>
  </si>
  <si>
    <t>DWI010</t>
  </si>
  <si>
    <t>WIPO /OMPI staff</t>
  </si>
  <si>
    <t>DSS010</t>
  </si>
  <si>
    <t>SSI (Survey Sampling International)</t>
  </si>
  <si>
    <t>DBA002</t>
  </si>
  <si>
    <t>Government of Bosnia &amp; Herzegovina</t>
  </si>
  <si>
    <t>DSC003</t>
  </si>
  <si>
    <t>Seychelles private donors</t>
  </si>
  <si>
    <t>DTH013</t>
  </si>
  <si>
    <t>The Mosaic Company</t>
  </si>
  <si>
    <t>DAN013</t>
  </si>
  <si>
    <t>Analog Devices Incorporated</t>
  </si>
  <si>
    <t>DWE013</t>
  </si>
  <si>
    <t>Westminster Presbytarian Church of Munster</t>
  </si>
  <si>
    <t>DGI010</t>
  </si>
  <si>
    <t>Gilson Inc.</t>
  </si>
  <si>
    <t>DIS012</t>
  </si>
  <si>
    <t>Islamic Heritage</t>
  </si>
  <si>
    <t>DHE013</t>
  </si>
  <si>
    <t>Health Partners of Philadelphia</t>
  </si>
  <si>
    <t>DFI014</t>
  </si>
  <si>
    <t>First American Assistance Fund</t>
  </si>
  <si>
    <t>DBR002</t>
  </si>
  <si>
    <t>Brazilian Government</t>
  </si>
  <si>
    <t>DMO013</t>
  </si>
  <si>
    <t>MoneyGram Global Giving</t>
  </si>
  <si>
    <t>DHE014</t>
  </si>
  <si>
    <t>Heinz H.J. Company foundation</t>
  </si>
  <si>
    <t>DNP003</t>
  </si>
  <si>
    <t>Nepal Private Donors</t>
  </si>
  <si>
    <t>DMA020</t>
  </si>
  <si>
    <t>Marriott International Inc.</t>
  </si>
  <si>
    <t>DEU018</t>
  </si>
  <si>
    <t>European Economic &amp; Social Committee (EESC)</t>
  </si>
  <si>
    <t>DAI010</t>
  </si>
  <si>
    <t>Air France</t>
  </si>
  <si>
    <t>DHO013</t>
  </si>
  <si>
    <t>Hoffman-La Roche</t>
  </si>
  <si>
    <t>DUN024</t>
  </si>
  <si>
    <t>UNISDR - UN International Strategy for Disaster Re</t>
  </si>
  <si>
    <t>DIF011</t>
  </si>
  <si>
    <t>IFRC Employees</t>
  </si>
  <si>
    <t>DHI011</t>
  </si>
  <si>
    <t>His Nets</t>
  </si>
  <si>
    <t>DES010</t>
  </si>
  <si>
    <t>ESSO</t>
  </si>
  <si>
    <t>DCH014</t>
  </si>
  <si>
    <t>CHF international</t>
  </si>
  <si>
    <t>DFI015</t>
  </si>
  <si>
    <t>Fixed Mobile Convergence Alliance (FMCA)</t>
  </si>
  <si>
    <t>DIN027</t>
  </si>
  <si>
    <t>Intermon Oxfam</t>
  </si>
  <si>
    <t>DWE014</t>
  </si>
  <si>
    <t>Western Auto LLC</t>
  </si>
  <si>
    <t>DSK010</t>
  </si>
  <si>
    <t>SK Motors</t>
  </si>
  <si>
    <t>DOC011</t>
  </si>
  <si>
    <t>OConnor Cozen</t>
  </si>
  <si>
    <t>DEL012</t>
  </si>
  <si>
    <t>Electronic Theatre Controls, Inc.</t>
  </si>
  <si>
    <t>Gallagher Arthur J. &amp; Co.</t>
  </si>
  <si>
    <t>DGA011</t>
  </si>
  <si>
    <t>DTH014</t>
  </si>
  <si>
    <t>ThermoFisher Scientific</t>
  </si>
  <si>
    <t>DCO019</t>
  </si>
  <si>
    <t>CoreLogic</t>
  </si>
  <si>
    <t>DBL015</t>
  </si>
  <si>
    <t>BlackRock</t>
  </si>
  <si>
    <t>DWH011</t>
  </si>
  <si>
    <t>White &amp; Case LLP</t>
  </si>
  <si>
    <t>DAD012</t>
  </si>
  <si>
    <t>Adonis Group Inc.</t>
  </si>
  <si>
    <t>DSO014</t>
  </si>
  <si>
    <t>Soft Choice Corporation</t>
  </si>
  <si>
    <t>DWI011</t>
  </si>
  <si>
    <t>Wi-Tribe Limited</t>
  </si>
  <si>
    <t>DYE003</t>
  </si>
  <si>
    <t>Yemen Private donors</t>
  </si>
  <si>
    <t>DGL013</t>
  </si>
  <si>
    <t>GlaxoSmithKline</t>
  </si>
  <si>
    <t>DLA014</t>
  </si>
  <si>
    <t>Land Rover</t>
  </si>
  <si>
    <t>DVE012</t>
  </si>
  <si>
    <t>Velux Foundation</t>
  </si>
  <si>
    <t>DZU011</t>
  </si>
  <si>
    <t>Zurich Insurance Company</t>
  </si>
  <si>
    <t>DOL010</t>
  </si>
  <si>
    <t>Old World Industries Inc.</t>
  </si>
  <si>
    <t>DRI010</t>
  </si>
  <si>
    <t>Riaz H. Waraich Charitable Foundation</t>
  </si>
  <si>
    <t>DKR011</t>
  </si>
  <si>
    <t>Kraft Foods Foundation</t>
  </si>
  <si>
    <t>DTP010</t>
  </si>
  <si>
    <t>TPG Capital, L.P.</t>
  </si>
  <si>
    <t>DHE015</t>
  </si>
  <si>
    <t>Hewlett Packard Co. Foundation</t>
  </si>
  <si>
    <t>DAW001</t>
  </si>
  <si>
    <t>Aruba Red Cross</t>
  </si>
  <si>
    <t>DGA012</t>
  </si>
  <si>
    <t>Garden International School</t>
  </si>
  <si>
    <t>DLE012</t>
  </si>
  <si>
    <t>Lebara Foundation</t>
  </si>
  <si>
    <t>DNO013</t>
  </si>
  <si>
    <t>Nokia</t>
  </si>
  <si>
    <t>DRE015</t>
  </si>
  <si>
    <t>Red Cross EU Office</t>
  </si>
  <si>
    <t>DIS003</t>
  </si>
  <si>
    <t>icelandic RC</t>
  </si>
  <si>
    <t>DCO020</t>
  </si>
  <si>
    <t>Coutts International</t>
  </si>
  <si>
    <t>DMA021</t>
  </si>
  <si>
    <t>Maastricht University</t>
  </si>
  <si>
    <t>DEM012</t>
  </si>
  <si>
    <t>Emporium Cars FZE</t>
  </si>
  <si>
    <t>DSO015</t>
  </si>
  <si>
    <t>Solidarités International</t>
  </si>
  <si>
    <t>DUN025</t>
  </si>
  <si>
    <t>United Way</t>
  </si>
  <si>
    <t>DBU010</t>
  </si>
  <si>
    <t>Butterfield Trust</t>
  </si>
  <si>
    <t>DWH012</t>
  </si>
  <si>
    <t>Estate of J. E.Whitmire</t>
  </si>
  <si>
    <t>DHA013</t>
  </si>
  <si>
    <t>Harik G</t>
  </si>
  <si>
    <t>DHO014</t>
  </si>
  <si>
    <t>Hogan &amp; Hartson</t>
  </si>
  <si>
    <t>DIN028</t>
  </si>
  <si>
    <t>ING</t>
  </si>
  <si>
    <t>DIS013</t>
  </si>
  <si>
    <t>Islamic Centre</t>
  </si>
  <si>
    <t>DNI011</t>
  </si>
  <si>
    <t>Niigata</t>
  </si>
  <si>
    <t>DAM013</t>
  </si>
  <si>
    <t>AmeriCares</t>
  </si>
  <si>
    <t>DCO021</t>
  </si>
  <si>
    <t>Community Foundations</t>
  </si>
  <si>
    <t>DDA010</t>
  </si>
  <si>
    <t>David Dayton</t>
  </si>
  <si>
    <t>DMM010</t>
  </si>
  <si>
    <t>MMC co.</t>
  </si>
  <si>
    <t>DKA012</t>
  </si>
  <si>
    <t>Rebecca A. Katz</t>
  </si>
  <si>
    <t>DRE016</t>
  </si>
  <si>
    <t>The Resource Foundation</t>
  </si>
  <si>
    <t>DSI012</t>
  </si>
  <si>
    <t>Siegel &amp; Gale LLC</t>
  </si>
  <si>
    <t>DOR013</t>
  </si>
  <si>
    <t>Oracle Corporation</t>
  </si>
  <si>
    <t>DMA022</t>
  </si>
  <si>
    <t>Marsh &amp; McLennan Companies, Inc.</t>
  </si>
  <si>
    <t>DLA015</t>
  </si>
  <si>
    <t>Latham &amp; Watkins LLP</t>
  </si>
  <si>
    <t>DAL015</t>
  </si>
  <si>
    <t>Alcatel-Lucent Foundation</t>
  </si>
  <si>
    <t>DAE010</t>
  </si>
  <si>
    <t>Aecom Employees</t>
  </si>
  <si>
    <t>DCU010</t>
  </si>
  <si>
    <t>Cummins Inc. Employees</t>
  </si>
  <si>
    <t>DGA013</t>
  </si>
  <si>
    <t>GAVI Alliance</t>
  </si>
  <si>
    <t>DVI011</t>
  </si>
  <si>
    <t>Villum Foundation</t>
  </si>
  <si>
    <t>DCE011</t>
  </si>
  <si>
    <t>Centre for Cooperation in the Mediterranean</t>
  </si>
  <si>
    <t>DRI011</t>
  </si>
  <si>
    <t>Ritchie Bros Auctioneers (ME) Ltd</t>
  </si>
  <si>
    <t>DST017</t>
  </si>
  <si>
    <t>Stop Aids Now</t>
  </si>
  <si>
    <t>DPE002</t>
  </si>
  <si>
    <t>Peruvian Government</t>
  </si>
  <si>
    <t>DSE012</t>
  </si>
  <si>
    <t>Seng &amp; Sons Trust</t>
  </si>
  <si>
    <t>DDA013</t>
  </si>
  <si>
    <t>Danish Refugee Council</t>
  </si>
  <si>
    <t>DDM003</t>
  </si>
  <si>
    <t>Dominica Private Donors</t>
  </si>
  <si>
    <t>DGD011</t>
  </si>
  <si>
    <t>GDS GIVING</t>
  </si>
  <si>
    <t>DUN026</t>
  </si>
  <si>
    <t>NOT TO BE USED</t>
  </si>
  <si>
    <t>DUN027</t>
  </si>
  <si>
    <t>UNESCO</t>
  </si>
  <si>
    <t>DKN003</t>
  </si>
  <si>
    <t>St Kits and Nevis Private donor</t>
  </si>
  <si>
    <t>DCO022</t>
  </si>
  <si>
    <t>Coca Cola Foundation</t>
  </si>
  <si>
    <t>DTH002</t>
  </si>
  <si>
    <t>Thai Government</t>
  </si>
  <si>
    <t>DSP011</t>
  </si>
  <si>
    <t>Sports for Water Foundation (SFW)</t>
  </si>
  <si>
    <t>DHR003</t>
  </si>
  <si>
    <t>Croatia - Private Donors</t>
  </si>
  <si>
    <t>DSW011</t>
  </si>
  <si>
    <t>Swiss TPH Institute (Tropical &amp; Public Health)</t>
  </si>
  <si>
    <t>DFO013</t>
  </si>
  <si>
    <t>Fondation Trafigura</t>
  </si>
  <si>
    <t>DRU010</t>
  </si>
  <si>
    <t>Russian Health Care Foundation</t>
  </si>
  <si>
    <t>DCM002</t>
  </si>
  <si>
    <t>Cameroon Government</t>
  </si>
  <si>
    <t>DIN029</t>
  </si>
  <si>
    <t>INTERCONA RE</t>
  </si>
  <si>
    <t>DRE017</t>
  </si>
  <si>
    <t>Research Now Limited</t>
  </si>
  <si>
    <t>DPO012</t>
  </si>
  <si>
    <t>Population Services International</t>
  </si>
  <si>
    <t>DGW003</t>
  </si>
  <si>
    <t>Guinea Bissau private donors</t>
  </si>
  <si>
    <t>DUN028</t>
  </si>
  <si>
    <t>UNV (United Nations Volunteers)</t>
  </si>
  <si>
    <t>DAL016</t>
  </si>
  <si>
    <t>ALOT (Ag. East Lombardy for Transpo. &amp; Logs.)</t>
  </si>
  <si>
    <t>DNE014</t>
  </si>
  <si>
    <t>Nexet</t>
  </si>
  <si>
    <t>DAM014</t>
  </si>
  <si>
    <t>Ammado (DO NOT USE !) Foundation</t>
  </si>
  <si>
    <t>D3M010</t>
  </si>
  <si>
    <t>3M</t>
  </si>
  <si>
    <t>DRU011</t>
  </si>
  <si>
    <t>Russkiy MIR Foundation</t>
  </si>
  <si>
    <t>DWS011</t>
  </si>
  <si>
    <t>WSPA (World Society Protection of Animals)</t>
  </si>
  <si>
    <t>DWM010</t>
  </si>
  <si>
    <t>WMO (World Meteorological Org.)</t>
  </si>
  <si>
    <t>DRS001</t>
  </si>
  <si>
    <t>The Red Cross of Serbia</t>
  </si>
  <si>
    <t>DRS002</t>
  </si>
  <si>
    <t>Government of Serbia</t>
  </si>
  <si>
    <t>DRS003</t>
  </si>
  <si>
    <t>Serbia - Private Donors</t>
  </si>
  <si>
    <t>DWO013</t>
  </si>
  <si>
    <t>World Economic forum</t>
  </si>
  <si>
    <t>DUN029</t>
  </si>
  <si>
    <t>United Nations Foundation (UNF)</t>
  </si>
  <si>
    <t>DCI012</t>
  </si>
  <si>
    <t>Citi Business Services</t>
  </si>
  <si>
    <t>DFI016</t>
  </si>
  <si>
    <t>Fishman &amp; Tobin, Inc.</t>
  </si>
  <si>
    <t>DPL010</t>
  </si>
  <si>
    <t>Plan Itnernational</t>
  </si>
  <si>
    <t>DSW012</t>
  </si>
  <si>
    <t>Swedish Civil Contingencies Agency</t>
  </si>
  <si>
    <t>DNO014</t>
  </si>
  <si>
    <t>Nordson Corporation</t>
  </si>
  <si>
    <t>DPE013</t>
  </si>
  <si>
    <t>PerkinElemer Foundation</t>
  </si>
  <si>
    <t>DCO023</t>
  </si>
  <si>
    <t>Community Chest of Korea, the</t>
  </si>
  <si>
    <t>DUN030</t>
  </si>
  <si>
    <t>UN-Habitat</t>
  </si>
  <si>
    <t>DTH015</t>
  </si>
  <si>
    <t>Thai Health Promotion Foundation (Thai Health)</t>
  </si>
  <si>
    <t>DCO024</t>
  </si>
  <si>
    <t>Compact AS</t>
  </si>
  <si>
    <t>DCM003</t>
  </si>
  <si>
    <t>Cameroon Private donors</t>
  </si>
  <si>
    <t>DOC012</t>
  </si>
  <si>
    <t>OCEAC, Org.Coord. Lutte Endemies Afr.Cent.</t>
  </si>
  <si>
    <t>DST018</t>
  </si>
  <si>
    <t>Standard Diagnostics, Inc.</t>
  </si>
  <si>
    <t>DIN030</t>
  </si>
  <si>
    <t>Innovations for Poverty Action (IPA)</t>
  </si>
  <si>
    <t>DAS016</t>
  </si>
  <si>
    <t>Association of Caribbean States</t>
  </si>
  <si>
    <t>DKO012</t>
  </si>
  <si>
    <t>Korea Intern. Coop. Agency (KOICA)</t>
  </si>
  <si>
    <t>DIN002</t>
  </si>
  <si>
    <t>India Government</t>
  </si>
  <si>
    <t>DSU012</t>
  </si>
  <si>
    <t>Suncor Energy Inc.</t>
  </si>
  <si>
    <t>DWO014</t>
  </si>
  <si>
    <t>World Business Council for Sustainable Dev-WBCSD</t>
  </si>
  <si>
    <t>PRJ_code</t>
  </si>
  <si>
    <t>Cash/Kind</t>
  </si>
  <si>
    <t>Cash</t>
  </si>
  <si>
    <t>Kind</t>
  </si>
  <si>
    <t>Grand Total</t>
  </si>
  <si>
    <t>DON_Name</t>
  </si>
  <si>
    <t>Confirmed Funding</t>
  </si>
  <si>
    <t>Expected Funding</t>
  </si>
  <si>
    <t>Unidentified Funding</t>
  </si>
  <si>
    <t>FundingStatus</t>
  </si>
  <si>
    <t xml:space="preserve">International Federation of Red Cross and Red Crescent Societies </t>
  </si>
  <si>
    <t>Country / Region / Zone / Geneva Department</t>
  </si>
  <si>
    <t>Business Group</t>
  </si>
  <si>
    <t>Prepared by</t>
  </si>
  <si>
    <t>Funding Plan 2013</t>
  </si>
  <si>
    <t>AmountCHF</t>
  </si>
  <si>
    <t>Pledge_Code</t>
  </si>
  <si>
    <t>PRJ_Name</t>
  </si>
  <si>
    <t>Budget_Estimate</t>
  </si>
  <si>
    <t>Sum of AmountCHF</t>
  </si>
  <si>
    <t>GUIDELINES</t>
  </si>
  <si>
    <t>SHEET 1 - BUDGET &amp; FUNDING SUMMARY</t>
  </si>
  <si>
    <t>On the Budget &amp; Funding Summary, the template should be completed as follows:</t>
  </si>
  <si>
    <t>GENERAL INFORMATION</t>
  </si>
  <si>
    <t>indicate the name of the Country / Region / Zone office or Geneva Department  (e.g. Cambodia Office)</t>
  </si>
  <si>
    <t>indicate the name of the Business Group of the Office (e.g. Asia and Pacific)</t>
  </si>
  <si>
    <t>Funding Plan Preparation Date</t>
  </si>
  <si>
    <t>indicate the name of the person responsible for the Funding Plan (usually Head of Country Office or Head of Department)</t>
  </si>
  <si>
    <t>BUDGET ESTIMATES</t>
  </si>
  <si>
    <t>The next step is to complete the table with the BUDGET ESTIMATES. Complete for each PROJECT the Country / Region / Zone / Geneva Department has plans, contractual commitments and funding plans.</t>
  </si>
  <si>
    <r>
      <t xml:space="preserve">Fields to complete are </t>
    </r>
    <r>
      <rPr>
        <b/>
        <sz val="11"/>
        <color theme="1"/>
        <rFont val="Arial"/>
        <family val="2"/>
      </rPr>
      <t>Project Code</t>
    </r>
    <r>
      <rPr>
        <sz val="11"/>
        <color theme="1"/>
        <rFont val="Arial"/>
        <family val="2"/>
      </rPr>
      <t xml:space="preserve">, </t>
    </r>
    <r>
      <rPr>
        <b/>
        <sz val="11"/>
        <color theme="1"/>
        <rFont val="Arial"/>
        <family val="2"/>
      </rPr>
      <t>Project Name</t>
    </r>
    <r>
      <rPr>
        <sz val="11"/>
        <color theme="1"/>
        <rFont val="Arial"/>
        <family val="2"/>
      </rPr>
      <t xml:space="preserve"> and </t>
    </r>
    <r>
      <rPr>
        <b/>
        <sz val="11"/>
        <color theme="1"/>
        <rFont val="Arial"/>
        <family val="2"/>
      </rPr>
      <t>Estimated Budget Amount in CHF</t>
    </r>
    <r>
      <rPr>
        <sz val="11"/>
        <color theme="1"/>
        <rFont val="Arial"/>
        <family val="2"/>
      </rPr>
      <t>.</t>
    </r>
  </si>
  <si>
    <t>Do not complete the next fields as these are automatic consolidation of amounts as established in SHEET 2 - Funding Plan</t>
  </si>
  <si>
    <t>SHEET 2 - FUNDING PLAN</t>
  </si>
  <si>
    <t>This sheet is to be completed with all the funding plan details. It is established in a database format, to allow the import of the data into the Secretariat's data warehouse.</t>
  </si>
  <si>
    <t>REFERENCE LIST - DONOR CODES</t>
  </si>
  <si>
    <t>These guidelines serve the purpose to help each Country / Region / Zone Office / Geneva Department seeking funding (voluntary contributions) to complete the Funding Plan 2013 template.</t>
  </si>
  <si>
    <t>The Country / Region / Zone / Geneva funding plans data will be consolidated by Business Group and subsequently all 9 Business Group funding plans will be consolidated into one Secretariat Funding Plan.</t>
  </si>
  <si>
    <t>Country / Region / Zone / Geneva Dpt</t>
  </si>
  <si>
    <r>
      <t xml:space="preserve">indicate the date at which the Business Plan is prepared; </t>
    </r>
    <r>
      <rPr>
        <u/>
        <sz val="11"/>
        <color theme="1"/>
        <rFont val="Arial"/>
        <family val="2"/>
      </rPr>
      <t>date should be updated at any revisions of the funding plan</t>
    </r>
  </si>
  <si>
    <t>The data is to be completed as follows:</t>
  </si>
  <si>
    <t>DON_CODE</t>
  </si>
  <si>
    <t>Donor Code of the funding source. It is important to use a standard code to enable the consolidation of all Business Groups data. For reference the list of donors can be found under SHEET 3 Donor.</t>
  </si>
  <si>
    <t>DON_NAME</t>
  </si>
  <si>
    <t>Will appear automatically when the Donor Code has been entered</t>
  </si>
  <si>
    <t>PRJ_CODE</t>
  </si>
  <si>
    <r>
      <t xml:space="preserve">Project Code - is the project code for which the funding source is available. The projects for which funding is established </t>
    </r>
    <r>
      <rPr>
        <u/>
        <sz val="11"/>
        <color theme="1"/>
        <rFont val="Arial"/>
        <family val="2"/>
      </rPr>
      <t>should be the same</t>
    </r>
    <r>
      <rPr>
        <sz val="11"/>
        <color theme="1"/>
        <rFont val="Arial"/>
        <family val="2"/>
      </rPr>
      <t xml:space="preserve"> as the ones listed under the Budget &amp; Funding Summary sheet.</t>
    </r>
  </si>
  <si>
    <t>AMOUNTCHF</t>
  </si>
  <si>
    <t>Available/Expected CHF (Swiss Francs) amount by funding source/project</t>
  </si>
  <si>
    <t>FUNDING STATUS</t>
  </si>
  <si>
    <t>Reallocations</t>
  </si>
  <si>
    <t>You will be asked to select from a drop down list one of the following options:</t>
  </si>
  <si>
    <t xml:space="preserve">Represents funding for which there is (a) a written confirmation from the donor (b) an application for funding in process e.g. ECHO (c ) funding where the likelihood of materialising is high e.g. annual contribution from donor  </t>
  </si>
  <si>
    <t>PLEDGE_CODE</t>
  </si>
  <si>
    <t>When ever the funding status "confirmed funding" is selected the template will request the Pledge Code (either Pledge Number or Appeal Code)</t>
  </si>
  <si>
    <t>CASH/KIND</t>
  </si>
  <si>
    <t>Where the funding source will be cash</t>
  </si>
  <si>
    <t>Where the funding source will be in-kind: for in-kind income salaries for delegates/staff on loans (contracted and funded by their National Societies) the standard monthly in-kind values for delegate/staff on loans should be used</t>
  </si>
  <si>
    <t>COMMENTS</t>
  </si>
  <si>
    <t>Comments</t>
  </si>
  <si>
    <t>This field is to allow any description, comments on the funding source which will help the Zone RM focal points and Strategic Partnership Unit in Geneva in their fundraising strategy</t>
  </si>
  <si>
    <t>Represents funding currently on other programmes (usually Emergency Appeals) which will be reallocated to this project. E.g. Tsunami Legacy Fund; Emergency Appeals in process of being closed (use donor code DUN999)</t>
  </si>
  <si>
    <t>Represents the expected balance of income received (recorded pledges) by the end of 2012, which will be carried over into 2013. This balance is split into two categories : Pledge Coded Balances (identified Donor &amp; Pledge Number) and Appeal Code Balance (unidentified donor balance - donor code DUN999)</t>
  </si>
  <si>
    <t>This is a refence list of Donor Codes and Donor Name</t>
  </si>
  <si>
    <t>Total Funding</t>
  </si>
  <si>
    <t>Funding vs Budget</t>
  </si>
  <si>
    <t>BUDGET ESTIMATES &amp; FUNDING SUMMARY</t>
  </si>
  <si>
    <t>FUNDING PLAN DETAILS</t>
  </si>
  <si>
    <t>SUMMARY BY DONOR</t>
  </si>
  <si>
    <t>SHEET 4 - DONOR</t>
  </si>
  <si>
    <t>SHEET 3 - SUMMARY BY DONOR</t>
  </si>
  <si>
    <t>This is an automatic report (pivot table) summarising all the funding sources (donor) by funding status.</t>
  </si>
  <si>
    <t>To update the report, place yourself on the report, right click mouse button and select "refresh"</t>
  </si>
  <si>
    <t>Represents the additional funding being sought for the project and requiring active fundraising. Where possible a donor should be indicated (i.e. type of donor who would be interested in this project). This is the opportunity to indicate potential new Partners to follow up on.</t>
  </si>
  <si>
    <r>
      <t xml:space="preserve">Donor </t>
    </r>
    <r>
      <rPr>
        <b/>
        <sz val="11"/>
        <color theme="1"/>
        <rFont val="Arial"/>
        <family val="2"/>
      </rPr>
      <t xml:space="preserve">DUN999 </t>
    </r>
    <r>
      <rPr>
        <sz val="11"/>
        <color theme="1"/>
        <rFont val="Arial"/>
        <family val="2"/>
      </rPr>
      <t>(Unidentified) should be used for any Unearmarked Carry forward balance (Appeal code balance); or for any anticipated reallocation from an Emergency Appeal; for Unidentified Funding.
DUN999 should also be used for any potential funding/new donor for which a Donor Code does not exist in attached table - in which case a comment should be made to reflect the name of the potential donor or partner.</t>
    </r>
  </si>
  <si>
    <t>Bangkok Regional Delegation</t>
  </si>
  <si>
    <t>Asia and Pacific</t>
  </si>
  <si>
    <t>P51905</t>
  </si>
  <si>
    <t>National Society Development</t>
  </si>
  <si>
    <t>M1205080</t>
  </si>
  <si>
    <t>Incountry cost of PMER Delegate</t>
  </si>
  <si>
    <t>Delegate in Kind</t>
  </si>
  <si>
    <t>M1004020</t>
  </si>
  <si>
    <t>M1106207</t>
  </si>
  <si>
    <t>MAA51001</t>
  </si>
  <si>
    <t>Usual Yearly contribution</t>
  </si>
  <si>
    <t>III rd year Grant from DFID</t>
  </si>
  <si>
    <t>Finance development Delegate cost 2013</t>
  </si>
  <si>
    <t>M1205125</t>
  </si>
  <si>
    <t>OD Advisor Salary and in country cost for 2013</t>
  </si>
  <si>
    <t>Incountry cost of PMER Delegate for 12 months</t>
  </si>
  <si>
    <t xml:space="preserve">Gender project? </t>
  </si>
  <si>
    <t>P51160</t>
  </si>
  <si>
    <t>Disaster Management</t>
  </si>
  <si>
    <t>M0711061</t>
  </si>
  <si>
    <t>M1101062</t>
  </si>
  <si>
    <t>M1102012</t>
  </si>
  <si>
    <t>M1106208</t>
  </si>
  <si>
    <t>M1205073</t>
  </si>
  <si>
    <t>cash</t>
  </si>
  <si>
    <t>P51902</t>
  </si>
  <si>
    <t>M0810092</t>
  </si>
  <si>
    <t>M0906093</t>
  </si>
  <si>
    <t>M1012092</t>
  </si>
  <si>
    <t>PTH002</t>
  </si>
  <si>
    <t>Andy MCELROY</t>
  </si>
  <si>
    <t>Coordination</t>
  </si>
  <si>
    <t>Health &amp; Care</t>
  </si>
  <si>
    <t>P51601</t>
  </si>
  <si>
    <t>P51901</t>
  </si>
  <si>
    <t>Information</t>
  </si>
  <si>
    <t>M1204146</t>
  </si>
  <si>
    <t>M1209039</t>
  </si>
  <si>
    <t>Post Emergency Preparedness</t>
  </si>
  <si>
    <t>05.10.2012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</si>
</sst>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-* #,##0_-;\-* #,##0_-;_-* &quot;-&quot;??_-;_-@_-"/>
    <numFmt numFmtId="165" formatCode="dd/mm/yyyy;@"/>
    <numFmt numFmtId="166" formatCode="#,##0_ ;\-#,##0\ "/>
    <numFmt numFmtId="167" formatCode="#,##0_ ;[Red]\-#,##0\ 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8"/>
      <color rgb="FF80000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sz val="16"/>
      <color rgb="FF800000"/>
      <name val="Arial"/>
      <family val="2"/>
    </font>
    <font>
      <u/>
      <sz val="11"/>
      <color theme="1"/>
      <name val="Arial"/>
      <family val="2"/>
    </font>
    <font>
      <sz val="11"/>
      <color rgb="FFC0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5"/>
      <name val="Arial"/>
      <family val="2"/>
    </font>
    <font>
      <b/>
      <sz val="10"/>
      <color theme="5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</font>
    <font>
      <b/>
      <sz val="9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rgb="FFFDF9F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Protection="1"/>
    <xf numFmtId="0" fontId="3" fillId="0" borderId="0" xfId="0" applyFont="1" applyProtection="1"/>
    <xf numFmtId="0" fontId="4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vertical="top"/>
    </xf>
    <xf numFmtId="0" fontId="11" fillId="0" borderId="0" xfId="0" applyFont="1"/>
    <xf numFmtId="0" fontId="6" fillId="0" borderId="0" xfId="0" applyFont="1"/>
    <xf numFmtId="0" fontId="7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vertical="center"/>
      <protection locked="0"/>
    </xf>
    <xf numFmtId="166" fontId="12" fillId="0" borderId="0" xfId="1" applyNumberFormat="1" applyFont="1" applyFill="1" applyAlignment="1" applyProtection="1">
      <alignment vertical="center"/>
      <protection locked="0"/>
    </xf>
    <xf numFmtId="166" fontId="19" fillId="0" borderId="0" xfId="1" applyNumberFormat="1" applyFont="1" applyAlignment="1" applyProtection="1">
      <alignment vertical="center"/>
      <protection locked="0"/>
    </xf>
    <xf numFmtId="166" fontId="18" fillId="0" borderId="0" xfId="0" applyNumberFormat="1" applyFont="1" applyAlignment="1" applyProtection="1">
      <alignment vertical="center"/>
      <protection locked="0"/>
    </xf>
    <xf numFmtId="167" fontId="18" fillId="0" borderId="0" xfId="0" applyNumberFormat="1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166" fontId="18" fillId="0" borderId="0" xfId="1" applyNumberFormat="1" applyFont="1" applyAlignment="1" applyProtection="1">
      <alignment vertical="center"/>
      <protection locked="0"/>
    </xf>
    <xf numFmtId="166" fontId="20" fillId="0" borderId="0" xfId="0" applyNumberFormat="1" applyFont="1" applyAlignment="1" applyProtection="1">
      <alignment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12" fillId="0" borderId="0" xfId="0" applyFont="1" applyBorder="1" applyProtection="1">
      <protection locked="0"/>
    </xf>
    <xf numFmtId="0" fontId="12" fillId="0" borderId="0" xfId="0" applyNumberFormat="1" applyFont="1" applyBorder="1" applyProtection="1">
      <protection locked="0"/>
    </xf>
    <xf numFmtId="164" fontId="12" fillId="0" borderId="0" xfId="1" applyNumberFormat="1" applyFont="1" applyBorder="1" applyProtection="1">
      <protection locked="0"/>
    </xf>
    <xf numFmtId="0" fontId="16" fillId="0" borderId="0" xfId="0" applyFont="1" applyBorder="1" applyProtection="1">
      <protection locked="0"/>
    </xf>
    <xf numFmtId="0" fontId="16" fillId="0" borderId="0" xfId="0" applyNumberFormat="1" applyFont="1" applyBorder="1" applyProtection="1">
      <protection locked="0"/>
    </xf>
    <xf numFmtId="164" fontId="16" fillId="0" borderId="0" xfId="1" applyNumberFormat="1" applyFont="1" applyBorder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0" fontId="22" fillId="0" borderId="0" xfId="0" applyFont="1" applyBorder="1" applyProtection="1">
      <protection locked="0"/>
    </xf>
    <xf numFmtId="0" fontId="22" fillId="0" borderId="0" xfId="0" applyNumberFormat="1" applyFont="1" applyBorder="1" applyProtection="1">
      <protection locked="0"/>
    </xf>
    <xf numFmtId="164" fontId="22" fillId="0" borderId="0" xfId="1" applyNumberFormat="1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23" fillId="0" borderId="0" xfId="0" pivotButton="1" applyFont="1" applyProtection="1">
      <protection locked="0"/>
    </xf>
    <xf numFmtId="0" fontId="23" fillId="0" borderId="0" xfId="0" applyFont="1" applyProtection="1">
      <protection locked="0"/>
    </xf>
    <xf numFmtId="0" fontId="24" fillId="0" borderId="0" xfId="0" applyFont="1" applyAlignment="1" applyProtection="1">
      <alignment horizontal="center"/>
      <protection locked="0"/>
    </xf>
    <xf numFmtId="0" fontId="23" fillId="0" borderId="0" xfId="0" applyFont="1" applyAlignment="1" applyProtection="1">
      <alignment horizontal="left"/>
      <protection locked="0"/>
    </xf>
    <xf numFmtId="3" fontId="23" fillId="0" borderId="0" xfId="0" applyNumberFormat="1" applyFont="1" applyProtection="1">
      <protection locked="0"/>
    </xf>
    <xf numFmtId="0" fontId="23" fillId="0" borderId="0" xfId="0" applyFont="1" applyAlignment="1" applyProtection="1">
      <alignment horizontal="left" indent="1"/>
      <protection locked="0"/>
    </xf>
    <xf numFmtId="0" fontId="4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7" fillId="3" borderId="0" xfId="0" applyFont="1" applyFill="1" applyAlignment="1" applyProtection="1">
      <alignment horizontal="left" vertical="center"/>
      <protection locked="0"/>
    </xf>
    <xf numFmtId="165" fontId="7" fillId="3" borderId="0" xfId="0" applyNumberFormat="1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165" fontId="7" fillId="0" borderId="0" xfId="0" applyNumberFormat="1" applyFont="1" applyAlignment="1" applyProtection="1">
      <alignment horizontal="left" vertical="center"/>
      <protection locked="0"/>
    </xf>
  </cellXfs>
  <cellStyles count="2">
    <cellStyle name="Comma" xfId="1" builtinId="3"/>
    <cellStyle name="Normal" xfId="0" builtinId="0"/>
  </cellStyles>
  <dxfs count="45">
    <dxf>
      <protection locked="0"/>
    </dxf>
    <dxf>
      <font>
        <sz val="9"/>
      </font>
    </dxf>
    <dxf>
      <font>
        <sz val="9"/>
      </font>
    </dxf>
    <dxf>
      <font>
        <sz val="9"/>
      </font>
    </dxf>
    <dxf>
      <font>
        <name val="Arial"/>
        <scheme val="none"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alignment horizontal="center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border diagonalUp="0" diagonalDown="0">
        <left style="medium">
          <color theme="5"/>
        </left>
        <right style="medium">
          <color theme="5"/>
        </right>
        <top style="medium">
          <color theme="5"/>
        </top>
        <bottom style="medium">
          <color theme="5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textRotation="0" wrapText="0" indent="0" relativeIndent="255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center" textRotation="0" wrapText="0" indent="0" relativeIndent="255" justifyLastLine="0" shrinkToFit="0" mergeCell="0" readingOrder="0"/>
      <protection locked="0" hidden="0"/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7" formatCode="#,##0_ ;[Red]\-#,##0\ "/>
      <alignment horizontal="general" vertical="center" textRotation="0" wrapText="0" indent="0" relativeIndent="0" justifyLastLine="0" shrinkToFit="0" mergeCell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7" formatCode="#,##0_ ;[Red]\-#,##0\ "/>
      <alignment horizontal="general" vertical="center" textRotation="0" wrapText="0" indent="0" relativeIndent="0" justifyLastLine="0" shrinkToFit="0" mergeCell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#,##0_ ;\-#,##0\ "/>
      <alignment horizontal="general" vertical="center" textRotation="0" wrapText="0" indent="0" relativeIndent="0" justifyLastLine="0" shrinkToFit="0" mergeCell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#,##0_ ;\-#,##0\ "/>
      <alignment horizontal="general" vertical="center" textRotation="0" wrapText="0" indent="0" relativeIndent="0" justifyLastLine="0" shrinkToFit="0" mergeCell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scheme val="none"/>
      </font>
      <numFmt numFmtId="166" formatCode="#,##0_ ;\-#,##0\ "/>
      <alignment horizontal="general" vertical="center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scheme val="none"/>
      </font>
      <numFmt numFmtId="166" formatCode="#,##0_ ;\-#,##0\ "/>
      <alignment horizontal="general" vertical="center" textRotation="0" wrapText="0" indent="0" relativeIndent="0" justifyLastLine="0" shrinkToFit="0" mergeCell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scheme val="none"/>
      </font>
      <numFmt numFmtId="166" formatCode="#,##0_ ;\-#,##0\ "/>
      <alignment horizontal="general" vertical="center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scheme val="none"/>
      </font>
      <numFmt numFmtId="166" formatCode="#,##0_ ;\-#,##0\ "/>
      <alignment horizontal="general" vertical="center" textRotation="0" wrapText="0" indent="0" relativeIndent="0" justifyLastLine="0" shrinkToFit="0" mergeCell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scheme val="none"/>
      </font>
      <numFmt numFmtId="166" formatCode="#,##0_ ;\-#,##0\ "/>
      <alignment horizontal="general" vertical="center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scheme val="none"/>
      </font>
      <numFmt numFmtId="166" formatCode="#,##0_ ;\-#,##0\ "/>
      <alignment horizontal="general" vertical="center" textRotation="0" wrapText="0" indent="0" relativeIndent="0" justifyLastLine="0" shrinkToFit="0" mergeCell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scheme val="none"/>
      </font>
      <numFmt numFmtId="166" formatCode="#,##0_ ;\-#,##0\ "/>
      <alignment horizontal="general" vertical="center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scheme val="none"/>
      </font>
      <numFmt numFmtId="166" formatCode="#,##0_ ;\-#,##0\ "/>
      <alignment horizontal="general" vertical="center" textRotation="0" wrapText="0" indent="0" relativeIndent="0" justifyLastLine="0" shrinkToFit="0" mergeCell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#,##0_ ;\-#,##0\ "/>
      <alignment horizontal="general" vertical="center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#,##0_ ;\-#,##0\ 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protection locked="0" hidden="0"/>
    </dxf>
    <dxf>
      <protection locked="0" hidden="0"/>
    </dxf>
    <dxf>
      <border outline="0">
        <top style="medium">
          <color theme="5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0" indent="0" relativeIndent="0" justifyLastLine="0" shrinkToFit="0" mergeCell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none"/>
      </font>
      <fill>
        <patternFill patternType="solid">
          <fgColor theme="5"/>
          <bgColor theme="5"/>
        </patternFill>
      </fill>
      <alignment horizontal="center" vertical="center" textRotation="0" wrapText="0" indent="0" relativeIndent="0" justifyLastLine="0" shrinkToFit="0" mergeCell="0" readingOrder="0"/>
      <protection locked="0" hidden="0"/>
    </dxf>
  </dxfs>
  <tableStyles count="0" defaultTableStyle="TableStyleMedium2" defaultPivotStyle="PivotStyleLight16"/>
  <colors>
    <mruColors>
      <color rgb="FFFDF9F9"/>
      <color rgb="FFF7EAE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akesh.kumar" refreshedDate="41187.437637499999" createdVersion="3" refreshedVersion="3" minRefreshableVersion="3" recordCount="75">
  <cacheSource type="worksheet">
    <worksheetSource name="Table4"/>
  </cacheSource>
  <cacheFields count="8">
    <cacheField name="DON_code" numFmtId="0">
      <sharedItems containsBlank="1"/>
    </cacheField>
    <cacheField name="DON_Name" numFmtId="0">
      <sharedItems count="22">
        <s v="Australian Red Cross"/>
        <s v="Swedish Red Cross"/>
        <s v="Unidentified donor"/>
        <s v="Japanese Red Cross Society"/>
        <s v="DFID Partnership grant"/>
        <s v="The Canadian Red Cross Society"/>
        <s v="European Commission - DG ECHO"/>
        <s v="Hong Kong - Private Donors"/>
        <s v="Asian Disaster Preparedness Center"/>
        <s v="Austrian Red Cross"/>
        <s v="Norwegian Red Cross"/>
        <s v="American Red Cross"/>
        <s v="The Republic of Korea National Red Cross          "/>
        <s v="Singapore Red Cross Society                       "/>
        <s v="Italian Red Cross"/>
        <e v="#N/A"/>
        <s v="Spanish Red Cross" u="1"/>
        <s v="Finnish Red Cross" u="1"/>
        <s v="DFID - British Government" u="1"/>
        <s v="Andorra Government" u="1"/>
        <s v="British Red Cross" u="1"/>
        <s v="Swiss Red Cross" u="1"/>
      </sharedItems>
    </cacheField>
    <cacheField name="PRJ_code" numFmtId="0">
      <sharedItems containsBlank="1"/>
    </cacheField>
    <cacheField name="AmountCHF" numFmtId="164">
      <sharedItems containsString="0" containsBlank="1" containsNumber="1" containsInteger="1" minValue="364" maxValue="3779928"/>
    </cacheField>
    <cacheField name="FundingStatus" numFmtId="0">
      <sharedItems containsBlank="1" count="5">
        <s v="Confirmed Funding"/>
        <s v="Expected Funding"/>
        <s v="Unidentified Funding"/>
        <s v="Reallocations"/>
        <m/>
      </sharedItems>
    </cacheField>
    <cacheField name="Pledge_Code" numFmtId="164">
      <sharedItems containsBlank="1"/>
    </cacheField>
    <cacheField name="Cash/Kind" numFmtId="0">
      <sharedItems containsBlank="1" count="3">
        <s v="Cash"/>
        <s v="Kind"/>
        <m/>
      </sharedItems>
    </cacheField>
    <cacheField name="Comments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5">
  <r>
    <s v="DAU001"/>
    <x v="0"/>
    <s v="P51905"/>
    <n v="52500"/>
    <x v="0"/>
    <s v="M1205080"/>
    <x v="0"/>
    <s v="Incountry cost of PMER Delegate for 12 months"/>
  </r>
  <r>
    <s v="DSE001"/>
    <x v="1"/>
    <s v="P51905"/>
    <n v="24000"/>
    <x v="0"/>
    <s v="M1004020"/>
    <x v="0"/>
    <m/>
  </r>
  <r>
    <s v="DSE001"/>
    <x v="1"/>
    <s v="P51905"/>
    <n v="22500"/>
    <x v="0"/>
    <s v="M1106207"/>
    <x v="0"/>
    <m/>
  </r>
  <r>
    <s v="DSE001"/>
    <x v="1"/>
    <s v="P51905"/>
    <n v="56000"/>
    <x v="0"/>
    <s v="M1205125"/>
    <x v="0"/>
    <m/>
  </r>
  <r>
    <s v="DUN999"/>
    <x v="2"/>
    <s v="P51905"/>
    <n v="209000"/>
    <x v="0"/>
    <s v="MAA51001"/>
    <x v="0"/>
    <s v="OD Advisor Salary and in country cost for 2013"/>
  </r>
  <r>
    <s v="DUN999"/>
    <x v="2"/>
    <s v="P51905"/>
    <n v="5000"/>
    <x v="0"/>
    <s v="MAA51001"/>
    <x v="0"/>
    <m/>
  </r>
  <r>
    <s v="DAU001"/>
    <x v="0"/>
    <s v="P51905"/>
    <n v="87000"/>
    <x v="1"/>
    <s v=" "/>
    <x v="0"/>
    <s v="Incountry cost of PMER Delegate"/>
  </r>
  <r>
    <s v="DAU001"/>
    <x v="0"/>
    <s v="P51905"/>
    <n v="96000"/>
    <x v="1"/>
    <s v=" "/>
    <x v="1"/>
    <s v="Delegate in Kind"/>
  </r>
  <r>
    <s v="DJP001"/>
    <x v="3"/>
    <s v="P51905"/>
    <n v="35000"/>
    <x v="1"/>
    <s v=" "/>
    <x v="0"/>
    <s v="Usual Yearly contribution"/>
  </r>
  <r>
    <s v="DDF011"/>
    <x v="4"/>
    <s v="P51905"/>
    <n v="59000"/>
    <x v="1"/>
    <s v=" "/>
    <x v="0"/>
    <s v="III rd year Grant from DFID"/>
  </r>
  <r>
    <s v="DSE001"/>
    <x v="1"/>
    <s v="P51905"/>
    <n v="160000"/>
    <x v="1"/>
    <s v=" "/>
    <x v="0"/>
    <s v="Finance development Delegate cost 2013"/>
  </r>
  <r>
    <s v="DUN999"/>
    <x v="2"/>
    <s v="P51905"/>
    <n v="50000"/>
    <x v="2"/>
    <s v=" "/>
    <x v="0"/>
    <s v="Gender project? "/>
  </r>
  <r>
    <s v="DAU001"/>
    <x v="0"/>
    <s v="P51160"/>
    <n v="27156"/>
    <x v="0"/>
    <s v="M0711061"/>
    <x v="0"/>
    <m/>
  </r>
  <r>
    <s v="DSE001"/>
    <x v="1"/>
    <s v="P51160"/>
    <n v="21430"/>
    <x v="0"/>
    <s v="M1004020"/>
    <x v="0"/>
    <m/>
  </r>
  <r>
    <s v="DCA001"/>
    <x v="5"/>
    <s v="P51160"/>
    <n v="538387"/>
    <x v="0"/>
    <s v="M1101062"/>
    <x v="0"/>
    <m/>
  </r>
  <r>
    <s v="DCA001"/>
    <x v="5"/>
    <s v="P51160"/>
    <n v="140000"/>
    <x v="0"/>
    <s v="M1102012"/>
    <x v="0"/>
    <m/>
  </r>
  <r>
    <s v="DSE001"/>
    <x v="1"/>
    <s v="P51160"/>
    <n v="112421"/>
    <x v="0"/>
    <s v="M1106208"/>
    <x v="0"/>
    <m/>
  </r>
  <r>
    <s v="DJP001"/>
    <x v="3"/>
    <s v="P51160"/>
    <n v="34736"/>
    <x v="0"/>
    <s v="M1205073"/>
    <x v="0"/>
    <m/>
  </r>
  <r>
    <s v="DEC010"/>
    <x v="6"/>
    <s v="P51160"/>
    <n v="294319"/>
    <x v="0"/>
    <s v="MAA51001"/>
    <x v="0"/>
    <m/>
  </r>
  <r>
    <s v="DUN999"/>
    <x v="2"/>
    <s v="P51160"/>
    <n v="178439"/>
    <x v="0"/>
    <s v="MAA51001"/>
    <x v="0"/>
    <m/>
  </r>
  <r>
    <s v="DSE001"/>
    <x v="1"/>
    <s v="P51160"/>
    <n v="350000"/>
    <x v="1"/>
    <s v=" "/>
    <x v="0"/>
    <m/>
  </r>
  <r>
    <s v="DJP001"/>
    <x v="3"/>
    <s v="P51160"/>
    <n v="75000"/>
    <x v="1"/>
    <s v=" "/>
    <x v="0"/>
    <m/>
  </r>
  <r>
    <s v="DHK003"/>
    <x v="7"/>
    <s v="P51160"/>
    <n v="70000"/>
    <x v="1"/>
    <s v=" "/>
    <x v="0"/>
    <m/>
  </r>
  <r>
    <s v="DHK003"/>
    <x v="7"/>
    <s v="P51160"/>
    <n v="375040"/>
    <x v="1"/>
    <s v=" "/>
    <x v="0"/>
    <m/>
  </r>
  <r>
    <s v="DUN999"/>
    <x v="2"/>
    <s v="P51160"/>
    <n v="835000"/>
    <x v="3"/>
    <s v=" "/>
    <x v="0"/>
    <m/>
  </r>
  <r>
    <s v="DAS014"/>
    <x v="8"/>
    <s v="P51902"/>
    <n v="37888"/>
    <x v="0"/>
    <s v="M0810092"/>
    <x v="0"/>
    <m/>
  </r>
  <r>
    <s v="DAT001"/>
    <x v="9"/>
    <s v="P51902"/>
    <n v="5971"/>
    <x v="0"/>
    <s v="M0906093"/>
    <x v="0"/>
    <m/>
  </r>
  <r>
    <s v="DAU001"/>
    <x v="0"/>
    <s v="P51902"/>
    <n v="17962"/>
    <x v="0"/>
    <s v="M1012092"/>
    <x v="0"/>
    <m/>
  </r>
  <r>
    <s v="DUN999"/>
    <x v="2"/>
    <s v="P51902"/>
    <n v="18845"/>
    <x v="0"/>
    <s v="MAA51001"/>
    <x v="0"/>
    <m/>
  </r>
  <r>
    <s v="DDF011"/>
    <x v="4"/>
    <s v="P51902"/>
    <n v="75000"/>
    <x v="1"/>
    <s v=" "/>
    <x v="0"/>
    <m/>
  </r>
  <r>
    <s v="DNO001"/>
    <x v="10"/>
    <s v="P51902"/>
    <n v="35000"/>
    <x v="1"/>
    <s v=" "/>
    <x v="0"/>
    <m/>
  </r>
  <r>
    <s v="DUS001"/>
    <x v="11"/>
    <s v="P51902"/>
    <n v="66000"/>
    <x v="1"/>
    <s v=" "/>
    <x v="0"/>
    <m/>
  </r>
  <r>
    <s v="DKR001"/>
    <x v="12"/>
    <s v="P51902"/>
    <n v="66000"/>
    <x v="1"/>
    <s v=" "/>
    <x v="0"/>
    <m/>
  </r>
  <r>
    <s v="DSG001"/>
    <x v="13"/>
    <s v="P51902"/>
    <n v="66000"/>
    <x v="1"/>
    <s v=" "/>
    <x v="0"/>
    <m/>
  </r>
  <r>
    <s v="DIT001"/>
    <x v="14"/>
    <s v="P51902"/>
    <n v="50000"/>
    <x v="1"/>
    <s v=" "/>
    <x v="0"/>
    <m/>
  </r>
  <r>
    <s v="DJP001"/>
    <x v="3"/>
    <s v="P51902"/>
    <n v="15000"/>
    <x v="1"/>
    <s v=" "/>
    <x v="0"/>
    <m/>
  </r>
  <r>
    <s v="DUN999"/>
    <x v="2"/>
    <s v="PTH002"/>
    <n v="3779928"/>
    <x v="0"/>
    <s v="MAA51001"/>
    <x v="0"/>
    <m/>
  </r>
  <r>
    <s v="DUN999"/>
    <x v="2"/>
    <s v="P51601"/>
    <n v="3854"/>
    <x v="0"/>
    <s v="MAA51001"/>
    <x v="0"/>
    <m/>
  </r>
  <r>
    <s v="DCA001"/>
    <x v="5"/>
    <s v="P51601"/>
    <n v="16146"/>
    <x v="1"/>
    <m/>
    <x v="0"/>
    <m/>
  </r>
  <r>
    <s v="DSE001"/>
    <x v="1"/>
    <s v="P51901"/>
    <n v="3245"/>
    <x v="0"/>
    <s v="M1004020"/>
    <x v="0"/>
    <m/>
  </r>
  <r>
    <s v="DAU001"/>
    <x v="0"/>
    <s v="P51901"/>
    <n v="364"/>
    <x v="0"/>
    <s v="M1204146"/>
    <x v="0"/>
    <m/>
  </r>
  <r>
    <s v="DAU001"/>
    <x v="0"/>
    <s v="P51901"/>
    <n v="35193"/>
    <x v="0"/>
    <s v="M1209039"/>
    <x v="0"/>
    <m/>
  </r>
  <r>
    <s v="DUN999"/>
    <x v="2"/>
    <s v="P51901"/>
    <n v="1493"/>
    <x v="0"/>
    <s v="MAA51001"/>
    <x v="0"/>
    <m/>
  </r>
  <r>
    <s v="DAU001"/>
    <x v="0"/>
    <s v="P51901"/>
    <m/>
    <x v="4"/>
    <s v=" "/>
    <x v="2"/>
    <m/>
  </r>
  <r>
    <m/>
    <x v="15"/>
    <m/>
    <m/>
    <x v="4"/>
    <s v=" "/>
    <x v="2"/>
    <m/>
  </r>
  <r>
    <m/>
    <x v="15"/>
    <m/>
    <m/>
    <x v="4"/>
    <s v=" "/>
    <x v="2"/>
    <m/>
  </r>
  <r>
    <m/>
    <x v="15"/>
    <m/>
    <m/>
    <x v="4"/>
    <s v=" "/>
    <x v="2"/>
    <m/>
  </r>
  <r>
    <m/>
    <x v="15"/>
    <m/>
    <m/>
    <x v="4"/>
    <s v=" "/>
    <x v="2"/>
    <m/>
  </r>
  <r>
    <m/>
    <x v="15"/>
    <m/>
    <m/>
    <x v="4"/>
    <s v=" "/>
    <x v="2"/>
    <m/>
  </r>
  <r>
    <m/>
    <x v="15"/>
    <m/>
    <m/>
    <x v="4"/>
    <s v=" "/>
    <x v="2"/>
    <m/>
  </r>
  <r>
    <m/>
    <x v="15"/>
    <m/>
    <m/>
    <x v="4"/>
    <s v=" "/>
    <x v="2"/>
    <m/>
  </r>
  <r>
    <m/>
    <x v="15"/>
    <m/>
    <m/>
    <x v="4"/>
    <s v=" "/>
    <x v="2"/>
    <m/>
  </r>
  <r>
    <m/>
    <x v="15"/>
    <m/>
    <m/>
    <x v="4"/>
    <s v=" "/>
    <x v="2"/>
    <m/>
  </r>
  <r>
    <m/>
    <x v="15"/>
    <m/>
    <m/>
    <x v="4"/>
    <s v=" "/>
    <x v="2"/>
    <m/>
  </r>
  <r>
    <m/>
    <x v="15"/>
    <m/>
    <m/>
    <x v="4"/>
    <s v=" "/>
    <x v="2"/>
    <m/>
  </r>
  <r>
    <m/>
    <x v="15"/>
    <m/>
    <m/>
    <x v="4"/>
    <s v=" "/>
    <x v="2"/>
    <m/>
  </r>
  <r>
    <m/>
    <x v="15"/>
    <m/>
    <m/>
    <x v="4"/>
    <s v=" "/>
    <x v="2"/>
    <m/>
  </r>
  <r>
    <m/>
    <x v="15"/>
    <m/>
    <m/>
    <x v="4"/>
    <s v=" "/>
    <x v="2"/>
    <m/>
  </r>
  <r>
    <m/>
    <x v="15"/>
    <m/>
    <m/>
    <x v="4"/>
    <s v=" "/>
    <x v="2"/>
    <m/>
  </r>
  <r>
    <m/>
    <x v="15"/>
    <m/>
    <m/>
    <x v="4"/>
    <s v=" "/>
    <x v="2"/>
    <m/>
  </r>
  <r>
    <m/>
    <x v="15"/>
    <m/>
    <m/>
    <x v="4"/>
    <s v=" "/>
    <x v="2"/>
    <m/>
  </r>
  <r>
    <m/>
    <x v="15"/>
    <m/>
    <m/>
    <x v="4"/>
    <s v=" "/>
    <x v="2"/>
    <m/>
  </r>
  <r>
    <m/>
    <x v="15"/>
    <m/>
    <m/>
    <x v="4"/>
    <s v=" "/>
    <x v="2"/>
    <m/>
  </r>
  <r>
    <m/>
    <x v="15"/>
    <m/>
    <m/>
    <x v="4"/>
    <s v=" "/>
    <x v="2"/>
    <m/>
  </r>
  <r>
    <m/>
    <x v="15"/>
    <m/>
    <m/>
    <x v="4"/>
    <s v=" "/>
    <x v="2"/>
    <m/>
  </r>
  <r>
    <m/>
    <x v="15"/>
    <m/>
    <m/>
    <x v="4"/>
    <s v=" "/>
    <x v="2"/>
    <m/>
  </r>
  <r>
    <m/>
    <x v="15"/>
    <m/>
    <m/>
    <x v="4"/>
    <s v=" "/>
    <x v="2"/>
    <m/>
  </r>
  <r>
    <m/>
    <x v="15"/>
    <m/>
    <m/>
    <x v="4"/>
    <s v=" "/>
    <x v="2"/>
    <m/>
  </r>
  <r>
    <m/>
    <x v="15"/>
    <m/>
    <m/>
    <x v="4"/>
    <s v=" "/>
    <x v="2"/>
    <m/>
  </r>
  <r>
    <m/>
    <x v="15"/>
    <m/>
    <m/>
    <x v="4"/>
    <s v=" "/>
    <x v="2"/>
    <m/>
  </r>
  <r>
    <m/>
    <x v="15"/>
    <m/>
    <m/>
    <x v="4"/>
    <s v=" "/>
    <x v="2"/>
    <m/>
  </r>
  <r>
    <m/>
    <x v="15"/>
    <m/>
    <m/>
    <x v="4"/>
    <s v=" "/>
    <x v="2"/>
    <m/>
  </r>
  <r>
    <m/>
    <x v="15"/>
    <m/>
    <m/>
    <x v="4"/>
    <s v=" "/>
    <x v="2"/>
    <m/>
  </r>
  <r>
    <m/>
    <x v="15"/>
    <m/>
    <m/>
    <x v="4"/>
    <s v=" "/>
    <x v="2"/>
    <m/>
  </r>
  <r>
    <m/>
    <x v="15"/>
    <m/>
    <m/>
    <x v="4"/>
    <s v=" "/>
    <x v="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itemPrintTitles="1" createdVersion="3" indent="0" showHeaders="0" outline="1" outlineData="1" multipleFieldFilters="0">
  <location ref="A11:F31" firstHeaderRow="1" firstDataRow="2" firstDataCol="1"/>
  <pivotFields count="8">
    <pivotField showAll="0"/>
    <pivotField axis="axisRow" showAll="0">
      <items count="23">
        <item x="11"/>
        <item m="1" x="20"/>
        <item x="4"/>
        <item m="1" x="17"/>
        <item x="10"/>
        <item m="1" x="16"/>
        <item x="1"/>
        <item x="2"/>
        <item x="15"/>
        <item x="6"/>
        <item m="1" x="19"/>
        <item x="9"/>
        <item m="1" x="21"/>
        <item x="3"/>
        <item m="1" x="18"/>
        <item x="0"/>
        <item x="5"/>
        <item x="8"/>
        <item x="7"/>
        <item x="12"/>
        <item x="13"/>
        <item x="14"/>
        <item t="default"/>
      </items>
    </pivotField>
    <pivotField showAll="0"/>
    <pivotField dataField="1" showAll="0"/>
    <pivotField axis="axisCol" showAll="0">
      <items count="6">
        <item x="0"/>
        <item x="1"/>
        <item x="3"/>
        <item x="2"/>
        <item x="4"/>
        <item t="default"/>
      </items>
    </pivotField>
    <pivotField showAll="0"/>
    <pivotField axis="axisRow" showAll="0">
      <items count="4">
        <item x="0"/>
        <item x="1"/>
        <item h="1" x="2"/>
        <item t="default"/>
      </items>
    </pivotField>
    <pivotField showAll="0"/>
  </pivotFields>
  <rowFields count="2">
    <field x="6"/>
    <field x="1"/>
  </rowFields>
  <rowItems count="19">
    <i>
      <x/>
    </i>
    <i r="1">
      <x/>
    </i>
    <i r="1">
      <x v="2"/>
    </i>
    <i r="1">
      <x v="4"/>
    </i>
    <i r="1">
      <x v="6"/>
    </i>
    <i r="1">
      <x v="7"/>
    </i>
    <i r="1">
      <x v="9"/>
    </i>
    <i r="1">
      <x v="11"/>
    </i>
    <i r="1">
      <x v="13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>
      <x v="1"/>
    </i>
    <i r="1">
      <x v="15"/>
    </i>
    <i t="grand">
      <x/>
    </i>
  </rowItems>
  <colFields count="1">
    <field x="4"/>
  </colFields>
  <colItems count="5">
    <i>
      <x/>
    </i>
    <i>
      <x v="1"/>
    </i>
    <i>
      <x v="2"/>
    </i>
    <i>
      <x v="3"/>
    </i>
    <i t="grand">
      <x/>
    </i>
  </colItems>
  <dataFields count="1">
    <dataField name="Sum of AmountCHF" fld="3" baseField="0" baseItem="0" numFmtId="3"/>
  </dataFields>
  <formats count="11">
    <format dxfId="10">
      <pivotArea field="6" type="button" dataOnly="0" labelOnly="1" outline="0" axis="axisRow" fieldPosition="0"/>
    </format>
    <format dxfId="9">
      <pivotArea dataOnly="0" labelOnly="1" fieldPosition="0">
        <references count="1">
          <reference field="4" count="4">
            <x v="0"/>
            <x v="1"/>
            <x v="2"/>
            <x v="3"/>
          </reference>
        </references>
      </pivotArea>
    </format>
    <format dxfId="8">
      <pivotArea dataOnly="0" labelOnly="1" grandCol="1" outline="0" fieldPosition="0"/>
    </format>
    <format dxfId="7">
      <pivotArea field="6" type="button" dataOnly="0" labelOnly="1" outline="0" axis="axisRow" fieldPosition="0"/>
    </format>
    <format dxfId="6">
      <pivotArea dataOnly="0" labelOnly="1" fieldPosition="0">
        <references count="1">
          <reference field="4" count="4">
            <x v="0"/>
            <x v="1"/>
            <x v="2"/>
            <x v="3"/>
          </reference>
        </references>
      </pivotArea>
    </format>
    <format dxfId="5">
      <pivotArea dataOnly="0" labelOnly="1" grandCol="1" outline="0" fieldPosition="0"/>
    </format>
    <format dxfId="4">
      <pivotArea type="all" dataOnly="0" outline="0" fieldPosition="0"/>
    </format>
    <format dxfId="3">
      <pivotArea field="6" type="button" dataOnly="0" labelOnly="1" outline="0" axis="axisRow" fieldPosition="0"/>
    </format>
    <format dxfId="2">
      <pivotArea dataOnly="0" labelOnly="1" fieldPosition="0">
        <references count="1">
          <reference field="4" count="4">
            <x v="0"/>
            <x v="1"/>
            <x v="2"/>
            <x v="3"/>
          </reference>
        </references>
      </pivotArea>
    </format>
    <format dxfId="1">
      <pivotArea dataOnly="0" labelOnly="1" grandCol="1" outline="0" fieldPosition="0"/>
    </format>
    <format dxfId="0">
      <pivotArea type="all" dataOnly="0" outline="0" fieldPosition="0"/>
    </format>
  </formats>
  <pivotTableStyleInfo name="PivotStyleMedium3" showRowHeaders="1" showColHeaders="1" showRowStripes="0" showColStripes="0" showLastColumn="1"/>
</pivotTableDefinition>
</file>

<file path=xl/queryTables/queryTable1.xml><?xml version="1.0" encoding="utf-8"?>
<queryTable xmlns="http://schemas.openxmlformats.org/spreadsheetml/2006/main" name="GVAQPRDDWH02 Apple APP_Donor" connectionId="1" autoFormatId="16" applyNumberFormats="0" applyBorderFormats="0" applyFontFormats="0" applyPatternFormats="0" applyAlignmentFormats="0" applyWidthHeightFormats="0">
  <queryTableRefresh nextId="11">
    <queryTableFields count="2">
      <queryTableField id="2" name="DON_code" tableColumnId="2"/>
      <queryTableField id="3" name="DON_name" tableColumnId="3"/>
    </queryTableFields>
  </queryTableRefresh>
</queryTable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3" name="Table3" displayName="Table3" ref="A10:I40" totalsRowCount="1" headerRowDxfId="44" dataDxfId="43" totalsRowDxfId="41" tableBorderDxfId="42" dataCellStyle="Comma">
  <autoFilter ref="A10:I39">
    <filterColumn colId="7"/>
  </autoFilter>
  <tableColumns count="9">
    <tableColumn id="1" name="PRJ_code" totalsRowLabel="Total" dataDxfId="40" totalsRowDxfId="39"/>
    <tableColumn id="2" name="PRJ_Name" dataDxfId="38" totalsRowDxfId="37"/>
    <tableColumn id="3" name="Budget_Estimate" totalsRowFunction="sum" dataDxfId="36" totalsRowDxfId="35" dataCellStyle="Comma"/>
    <tableColumn id="4" name="Confirmed Funding" totalsRowFunction="sum" dataDxfId="34" totalsRowDxfId="33" dataCellStyle="Comma">
      <calculatedColumnFormula>SUMIFS(Table4[AmountCHF],Table4[PRJ_code],A11,Table4[FundingStatus],"Confirmed Funding")</calculatedColumnFormula>
    </tableColumn>
    <tableColumn id="5" name="Reallocations" totalsRowFunction="sum" dataDxfId="32" totalsRowDxfId="31" dataCellStyle="Comma">
      <calculatedColumnFormula>SUMIFS(Table4[AmountCHF],Table4[PRJ_code],A11,Table4[FundingStatus],"Reallocations")</calculatedColumnFormula>
    </tableColumn>
    <tableColumn id="6" name="Expected Funding" totalsRowFunction="sum" dataDxfId="30" totalsRowDxfId="29" dataCellStyle="Comma">
      <calculatedColumnFormula>SUMIFS(Table4[AmountCHF],Table4[PRJ_code],A11,Table4[FundingStatus],"Expected Funding")</calculatedColumnFormula>
    </tableColumn>
    <tableColumn id="7" name="Unidentified Funding" totalsRowFunction="sum" dataDxfId="28" totalsRowDxfId="27" dataCellStyle="Comma">
      <calculatedColumnFormula>SUMIFS(Table4[AmountCHF],Table4[PRJ_code],A11,Table4[FundingStatus],"Unidentified Funding")</calculatedColumnFormula>
    </tableColumn>
    <tableColumn id="9" name="Total Funding" totalsRowFunction="sum" dataDxfId="26" totalsRowDxfId="25" dataCellStyle="Comma">
      <calculatedColumnFormula>SUM(D11:G11)</calculatedColumnFormula>
    </tableColumn>
    <tableColumn id="8" name="Funding vs Budget" totalsRowFunction="sum" dataDxfId="24" totalsRowDxfId="23">
      <calculatedColumnFormula>+Table3[[#This Row],[Total Funding]]-Table3[[#This Row],[Budget_Estimate]]</calculatedColumnFormula>
    </tableColumn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9:H84" totalsRowShown="0" headerRowDxfId="21" dataDxfId="20" tableBorderDxfId="19">
  <autoFilter ref="A9:H84">
    <filterColumn colId="4"/>
    <filterColumn colId="5"/>
  </autoFilter>
  <tableColumns count="8">
    <tableColumn id="1" name="DON_code" dataDxfId="18"/>
    <tableColumn id="8" name="DON_Name" dataDxfId="17">
      <calculatedColumnFormula>VLOOKUP(Table4[[#This Row],[DON_code]],Table_Donor[],2,FALSE)</calculatedColumnFormula>
    </tableColumn>
    <tableColumn id="2" name="PRJ_code" dataDxfId="16"/>
    <tableColumn id="4" name="AmountCHF" dataDxfId="15" dataCellStyle="Comma"/>
    <tableColumn id="9" name="FundingStatus" dataDxfId="14"/>
    <tableColumn id="11" name="Pledge_Code" dataDxfId="13" dataCellStyle="Comma">
      <calculatedColumnFormula>IF(Table4[[#This Row],[FundingStatus]]="Confirmed Funding","PLEDGE CODE?"," ")</calculatedColumnFormula>
    </tableColumn>
    <tableColumn id="7" name="Cash/Kind" dataDxfId="12"/>
    <tableColumn id="5" name="Comments" dataDxfId="11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id="2" name="Table_Donor" displayName="Table_Donor" ref="A3:B959" tableType="queryTable" totalsRowShown="0">
  <autoFilter ref="A3:B959"/>
  <tableColumns count="2">
    <tableColumn id="2" uniqueName="2" name="DON_code" queryTableFieldId="2"/>
    <tableColumn id="3" uniqueName="3" name="DON_name" queryTableField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3"/>
  <sheetViews>
    <sheetView showGridLines="0" topLeftCell="A34" zoomScale="92" zoomScaleNormal="92" workbookViewId="0">
      <selection activeCell="D39" sqref="D39:Q39"/>
    </sheetView>
  </sheetViews>
  <sheetFormatPr defaultColWidth="9.140625" defaultRowHeight="14.25"/>
  <cols>
    <col min="1" max="16384" width="9.140625" style="3"/>
  </cols>
  <sheetData>
    <row r="1" spans="1:17">
      <c r="A1" s="1" t="s">
        <v>1923</v>
      </c>
    </row>
    <row r="2" spans="1:17" ht="23.25">
      <c r="A2" s="2" t="s">
        <v>1927</v>
      </c>
    </row>
    <row r="4" spans="1:17" ht="23.25">
      <c r="A4" s="5" t="s">
        <v>1933</v>
      </c>
    </row>
    <row r="5" spans="1:17" ht="31.5" customHeight="1">
      <c r="A5" s="50" t="s">
        <v>1948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</row>
    <row r="6" spans="1:17" ht="31.5" customHeight="1">
      <c r="A6" s="50" t="s">
        <v>1949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</row>
    <row r="9" spans="1:17" ht="20.25">
      <c r="A9" s="6" t="s">
        <v>1934</v>
      </c>
    </row>
    <row r="10" spans="1:17">
      <c r="A10" s="3" t="s">
        <v>1935</v>
      </c>
    </row>
    <row r="12" spans="1:17" ht="15">
      <c r="A12" s="4" t="s">
        <v>1936</v>
      </c>
    </row>
    <row r="13" spans="1:17" s="7" customFormat="1" ht="18" customHeight="1">
      <c r="A13" s="7" t="s">
        <v>1950</v>
      </c>
      <c r="E13" s="48" t="s">
        <v>1937</v>
      </c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</row>
    <row r="14" spans="1:17" s="7" customFormat="1" ht="18" customHeight="1">
      <c r="A14" s="7" t="s">
        <v>1925</v>
      </c>
      <c r="E14" s="48" t="s">
        <v>1938</v>
      </c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</row>
    <row r="15" spans="1:17" s="7" customFormat="1" ht="18" customHeight="1">
      <c r="A15" s="7" t="s">
        <v>1939</v>
      </c>
      <c r="E15" s="48" t="s">
        <v>1951</v>
      </c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</row>
    <row r="16" spans="1:17" s="7" customFormat="1" ht="18" customHeight="1">
      <c r="A16" s="7" t="s">
        <v>1926</v>
      </c>
      <c r="E16" s="48" t="s">
        <v>1940</v>
      </c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</row>
    <row r="18" spans="1:17" ht="15">
      <c r="A18" s="4" t="s">
        <v>1941</v>
      </c>
    </row>
    <row r="19" spans="1:17" ht="29.25" customHeight="1">
      <c r="A19" s="50" t="s">
        <v>1942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</row>
    <row r="20" spans="1:17" ht="15">
      <c r="A20" s="3" t="s">
        <v>1943</v>
      </c>
    </row>
    <row r="21" spans="1:17">
      <c r="A21" s="8" t="s">
        <v>1944</v>
      </c>
    </row>
    <row r="25" spans="1:17" ht="20.25">
      <c r="A25" s="6" t="s">
        <v>1945</v>
      </c>
    </row>
    <row r="26" spans="1:17" ht="15.75" customHeight="1">
      <c r="A26" s="50" t="s">
        <v>1946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</row>
    <row r="27" spans="1:17">
      <c r="A27" s="3" t="s">
        <v>1952</v>
      </c>
    </row>
    <row r="29" spans="1:17" ht="31.5" customHeight="1">
      <c r="A29" s="10" t="s">
        <v>1953</v>
      </c>
      <c r="D29" s="48" t="s">
        <v>1954</v>
      </c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</row>
    <row r="30" spans="1:17" ht="63.75" customHeight="1">
      <c r="D30" s="48" t="s">
        <v>1986</v>
      </c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</row>
    <row r="31" spans="1:17" ht="22.5" customHeight="1">
      <c r="A31" s="10" t="s">
        <v>1955</v>
      </c>
      <c r="D31" s="48" t="s">
        <v>1956</v>
      </c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</row>
    <row r="32" spans="1:17" ht="31.5" customHeight="1">
      <c r="A32" s="10" t="s">
        <v>1957</v>
      </c>
      <c r="D32" s="48" t="s">
        <v>1958</v>
      </c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</row>
    <row r="33" spans="1:17" ht="22.5" customHeight="1">
      <c r="A33" s="10" t="s">
        <v>1959</v>
      </c>
      <c r="D33" s="48" t="s">
        <v>1960</v>
      </c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</row>
    <row r="34" spans="1:17" ht="15">
      <c r="A34" s="10" t="s">
        <v>1961</v>
      </c>
      <c r="D34" s="48" t="s">
        <v>1963</v>
      </c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</row>
    <row r="35" spans="1:17" ht="47.25" customHeight="1">
      <c r="A35" s="11" t="s">
        <v>1919</v>
      </c>
      <c r="D35" s="49" t="s">
        <v>1974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</row>
    <row r="36" spans="1:17" ht="31.5" customHeight="1">
      <c r="A36" s="11" t="s">
        <v>1962</v>
      </c>
      <c r="D36" s="49" t="s">
        <v>1973</v>
      </c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</row>
    <row r="37" spans="1:17" ht="31.5" customHeight="1">
      <c r="A37" s="11" t="s">
        <v>1920</v>
      </c>
      <c r="D37" s="49" t="s">
        <v>1964</v>
      </c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</row>
    <row r="38" spans="1:17" ht="37.5" customHeight="1">
      <c r="A38" s="11" t="s">
        <v>1921</v>
      </c>
      <c r="D38" s="49" t="s">
        <v>1985</v>
      </c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</row>
    <row r="39" spans="1:17" ht="39" customHeight="1">
      <c r="A39" s="10" t="s">
        <v>1965</v>
      </c>
      <c r="D39" s="48" t="s">
        <v>1966</v>
      </c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</row>
    <row r="40" spans="1:17" ht="15">
      <c r="A40" s="4" t="s">
        <v>1967</v>
      </c>
      <c r="D40" s="3" t="s">
        <v>1963</v>
      </c>
    </row>
    <row r="41" spans="1:17" ht="16.5" customHeight="1">
      <c r="A41" s="11" t="s">
        <v>1915</v>
      </c>
      <c r="D41" s="49" t="s">
        <v>1968</v>
      </c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</row>
    <row r="42" spans="1:17" ht="37.5" customHeight="1">
      <c r="A42" s="11" t="s">
        <v>1916</v>
      </c>
      <c r="D42" s="49" t="s">
        <v>1969</v>
      </c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</row>
    <row r="43" spans="1:17" ht="31.5" customHeight="1">
      <c r="A43" s="10" t="s">
        <v>1970</v>
      </c>
      <c r="D43" s="48" t="s">
        <v>1972</v>
      </c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</row>
    <row r="47" spans="1:17" ht="20.25">
      <c r="A47" s="6" t="s">
        <v>1982</v>
      </c>
    </row>
    <row r="48" spans="1:17">
      <c r="A48" s="3" t="s">
        <v>1983</v>
      </c>
    </row>
    <row r="49" spans="1:1">
      <c r="A49" s="3" t="s">
        <v>1984</v>
      </c>
    </row>
    <row r="52" spans="1:1" ht="20.25">
      <c r="A52" s="6" t="s">
        <v>1981</v>
      </c>
    </row>
    <row r="53" spans="1:1">
      <c r="A53" s="3" t="s">
        <v>1975</v>
      </c>
    </row>
  </sheetData>
  <sheetProtection password="CC8F" sheet="1" objects="1" scenarios="1"/>
  <mergeCells count="22">
    <mergeCell ref="A5:Q5"/>
    <mergeCell ref="A6:Q6"/>
    <mergeCell ref="E13:Q13"/>
    <mergeCell ref="E14:Q14"/>
    <mergeCell ref="E15:Q15"/>
    <mergeCell ref="E16:Q16"/>
    <mergeCell ref="A26:Q26"/>
    <mergeCell ref="A19:N19"/>
    <mergeCell ref="D29:Q29"/>
    <mergeCell ref="D31:Q31"/>
    <mergeCell ref="D32:Q32"/>
    <mergeCell ref="D33:Q33"/>
    <mergeCell ref="D34:Q34"/>
    <mergeCell ref="D30:Q30"/>
    <mergeCell ref="D43:Q43"/>
    <mergeCell ref="D39:Q39"/>
    <mergeCell ref="D35:Q35"/>
    <mergeCell ref="D36:Q36"/>
    <mergeCell ref="D37:Q37"/>
    <mergeCell ref="D38:Q38"/>
    <mergeCell ref="D41:Q41"/>
    <mergeCell ref="D42:Q42"/>
  </mergeCells>
  <pageMargins left="0.39370078740157483" right="0.39370078740157483" top="0.39370078740157483" bottom="0.59055118110236227" header="0.31496062992125984" footer="0.31496062992125984"/>
  <pageSetup paperSize="9" scale="85" orientation="landscape" r:id="rId1"/>
  <headerFooter>
    <oddFooter>&amp;LFunding Plan 2013 - Guidelines&amp;RPage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40"/>
  <sheetViews>
    <sheetView showGridLines="0" workbookViewId="0">
      <selection activeCell="D16" sqref="D16"/>
    </sheetView>
  </sheetViews>
  <sheetFormatPr defaultRowHeight="14.25"/>
  <cols>
    <col min="1" max="1" width="12" style="13" customWidth="1"/>
    <col min="2" max="2" width="25.7109375" style="13" customWidth="1"/>
    <col min="3" max="3" width="17" style="13" customWidth="1"/>
    <col min="4" max="4" width="18.28515625" style="13" customWidth="1"/>
    <col min="5" max="5" width="16.42578125" style="13" customWidth="1"/>
    <col min="6" max="6" width="17.42578125" style="13" customWidth="1"/>
    <col min="7" max="7" width="19.42578125" style="13" customWidth="1"/>
    <col min="8" max="9" width="16.42578125" style="13" customWidth="1"/>
    <col min="10" max="10" width="9.140625" style="13" customWidth="1"/>
    <col min="11" max="16384" width="9.140625" style="13"/>
  </cols>
  <sheetData>
    <row r="1" spans="1:9" ht="13.5" customHeight="1">
      <c r="A1" s="12" t="s">
        <v>1923</v>
      </c>
    </row>
    <row r="2" spans="1:9" ht="23.25">
      <c r="A2" s="14" t="s">
        <v>1927</v>
      </c>
      <c r="E2" s="15" t="s">
        <v>1978</v>
      </c>
    </row>
    <row r="4" spans="1:9" s="17" customFormat="1" ht="22.5" customHeight="1">
      <c r="A4" s="16" t="s">
        <v>1924</v>
      </c>
      <c r="B4" s="16"/>
      <c r="E4" s="51" t="s">
        <v>1987</v>
      </c>
      <c r="F4" s="51"/>
      <c r="G4" s="51"/>
    </row>
    <row r="5" spans="1:9" s="17" customFormat="1" ht="22.5" customHeight="1">
      <c r="A5" s="18" t="s">
        <v>1925</v>
      </c>
      <c r="B5" s="19"/>
      <c r="E5" s="51" t="s">
        <v>1988</v>
      </c>
      <c r="F5" s="51"/>
      <c r="G5" s="51"/>
    </row>
    <row r="6" spans="1:9" s="17" customFormat="1" ht="22.5" customHeight="1">
      <c r="A6" s="18" t="s">
        <v>1939</v>
      </c>
      <c r="B6" s="19"/>
      <c r="E6" s="52" t="s">
        <v>2026</v>
      </c>
      <c r="F6" s="52"/>
      <c r="G6" s="52"/>
    </row>
    <row r="7" spans="1:9" s="17" customFormat="1" ht="22.5" customHeight="1">
      <c r="A7" s="18" t="s">
        <v>1926</v>
      </c>
      <c r="B7" s="19"/>
      <c r="E7" s="51" t="s">
        <v>2017</v>
      </c>
      <c r="F7" s="51"/>
      <c r="G7" s="51"/>
    </row>
    <row r="10" spans="1:9" s="21" customFormat="1">
      <c r="A10" s="20" t="s">
        <v>1913</v>
      </c>
      <c r="B10" s="20" t="s">
        <v>1930</v>
      </c>
      <c r="C10" s="20" t="s">
        <v>1931</v>
      </c>
      <c r="D10" s="20" t="s">
        <v>1919</v>
      </c>
      <c r="E10" s="20" t="s">
        <v>1962</v>
      </c>
      <c r="F10" s="20" t="s">
        <v>1920</v>
      </c>
      <c r="G10" s="20" t="s">
        <v>1921</v>
      </c>
      <c r="H10" s="20" t="s">
        <v>1976</v>
      </c>
      <c r="I10" s="20" t="s">
        <v>1977</v>
      </c>
    </row>
    <row r="11" spans="1:9" s="27" customFormat="1" ht="15" customHeight="1">
      <c r="A11" s="22" t="s">
        <v>1989</v>
      </c>
      <c r="B11" s="22" t="s">
        <v>1990</v>
      </c>
      <c r="C11" s="23">
        <v>825818</v>
      </c>
      <c r="D11" s="24">
        <f>SUMIFS(Table4[AmountCHF],Table4[PRJ_code],A11,Table4[FundingStatus],"Confirmed Funding")</f>
        <v>369000</v>
      </c>
      <c r="E11" s="24">
        <f>SUMIFS(Table4[AmountCHF],Table4[PRJ_code],A11,Table4[FundingStatus],"Reallocations")</f>
        <v>0</v>
      </c>
      <c r="F11" s="24">
        <f>SUMIFS(Table4[AmountCHF],Table4[PRJ_code],A11,Table4[FundingStatus],"Expected Funding")</f>
        <v>437000</v>
      </c>
      <c r="G11" s="24">
        <f>SUMIFS(Table4[AmountCHF],Table4[PRJ_code],A11,Table4[FundingStatus],"Unidentified Funding")</f>
        <v>50000</v>
      </c>
      <c r="H11" s="25">
        <f t="shared" ref="H11:H39" si="0">SUM(D11:G11)</f>
        <v>856000</v>
      </c>
      <c r="I11" s="26">
        <f>+Table3[[#This Row],[Total Funding]]-Table3[[#This Row],[Budget_Estimate]]</f>
        <v>30182</v>
      </c>
    </row>
    <row r="12" spans="1:9" s="17" customFormat="1" ht="15" customHeight="1">
      <c r="A12" s="22" t="s">
        <v>2004</v>
      </c>
      <c r="B12" s="22" t="s">
        <v>2005</v>
      </c>
      <c r="C12" s="23">
        <v>1537057</v>
      </c>
      <c r="D12" s="24">
        <f>SUMIFS(Table4[AmountCHF],Table4[PRJ_code],A12,Table4[FundingStatus],"Confirmed Funding")</f>
        <v>1346888</v>
      </c>
      <c r="E12" s="24">
        <f>SUMIFS(Table4[AmountCHF],Table4[PRJ_code],A12,Table4[FundingStatus],"Reallocations")</f>
        <v>835000</v>
      </c>
      <c r="F12" s="24">
        <f>SUMIFS(Table4[AmountCHF],Table4[PRJ_code],A12,Table4[FundingStatus],"Expected Funding")</f>
        <v>870040</v>
      </c>
      <c r="G12" s="24">
        <f>SUMIFS(Table4[AmountCHF],Table4[PRJ_code],A12,Table4[FundingStatus],"Unidentified Funding")</f>
        <v>0</v>
      </c>
      <c r="H12" s="25">
        <f t="shared" si="0"/>
        <v>3051928</v>
      </c>
      <c r="I12" s="26">
        <f>+Table3[[#This Row],[Total Funding]]-Table3[[#This Row],[Budget_Estimate]]</f>
        <v>1514871</v>
      </c>
    </row>
    <row r="13" spans="1:9" s="17" customFormat="1" ht="15" customHeight="1">
      <c r="A13" s="22" t="s">
        <v>2012</v>
      </c>
      <c r="B13" s="22" t="s">
        <v>2019</v>
      </c>
      <c r="C13" s="23">
        <v>486439</v>
      </c>
      <c r="D13" s="24">
        <f>SUMIFS(Table4[AmountCHF],Table4[PRJ_code],A13,Table4[FundingStatus],"Confirmed Funding")</f>
        <v>80666</v>
      </c>
      <c r="E13" s="24">
        <f>SUMIFS(Table4[AmountCHF],Table4[PRJ_code],A13,Table4[FundingStatus],"Reallocations")</f>
        <v>0</v>
      </c>
      <c r="F13" s="24">
        <f>SUMIFS(Table4[AmountCHF],Table4[PRJ_code],A13,Table4[FundingStatus],"Expected Funding")</f>
        <v>373000</v>
      </c>
      <c r="G13" s="24">
        <f>SUMIFS(Table4[AmountCHF],Table4[PRJ_code],A13,Table4[FundingStatus],"Unidentified Funding")</f>
        <v>0</v>
      </c>
      <c r="H13" s="25">
        <f t="shared" si="0"/>
        <v>453666</v>
      </c>
      <c r="I13" s="26">
        <f>+Table3[[#This Row],[Total Funding]]-Table3[[#This Row],[Budget_Estimate]]</f>
        <v>-32773</v>
      </c>
    </row>
    <row r="14" spans="1:9" s="17" customFormat="1" ht="15" customHeight="1">
      <c r="A14" s="22" t="s">
        <v>2016</v>
      </c>
      <c r="B14" s="22" t="s">
        <v>2025</v>
      </c>
      <c r="C14" s="23">
        <v>3761770</v>
      </c>
      <c r="D14" s="24">
        <f>SUMIFS(Table4[AmountCHF],Table4[PRJ_code],A14,Table4[FundingStatus],"Confirmed Funding")</f>
        <v>3779928</v>
      </c>
      <c r="E14" s="24">
        <f>SUMIFS(Table4[AmountCHF],Table4[PRJ_code],A14,Table4[FundingStatus],"Reallocations")</f>
        <v>0</v>
      </c>
      <c r="F14" s="24">
        <f>SUMIFS(Table4[AmountCHF],Table4[PRJ_code],A14,Table4[FundingStatus],"Expected Funding")</f>
        <v>0</v>
      </c>
      <c r="G14" s="24">
        <f>SUMIFS(Table4[AmountCHF],Table4[PRJ_code],A14,Table4[FundingStatus],"Unidentified Funding")</f>
        <v>0</v>
      </c>
      <c r="H14" s="25">
        <f t="shared" si="0"/>
        <v>3779928</v>
      </c>
      <c r="I14" s="26">
        <f>+Table3[[#This Row],[Total Funding]]-Table3[[#This Row],[Budget_Estimate]]</f>
        <v>18158</v>
      </c>
    </row>
    <row r="15" spans="1:9" s="17" customFormat="1" ht="15" customHeight="1">
      <c r="A15" s="22" t="s">
        <v>2020</v>
      </c>
      <c r="B15" s="22" t="s">
        <v>2018</v>
      </c>
      <c r="C15" s="23">
        <v>20000</v>
      </c>
      <c r="D15" s="24">
        <f>SUMIFS(Table4[AmountCHF],Table4[PRJ_code],A15,Table4[FundingStatus],"Confirmed Funding")</f>
        <v>3854</v>
      </c>
      <c r="E15" s="24">
        <f>SUMIFS(Table4[AmountCHF],Table4[PRJ_code],A15,Table4[FundingStatus],"Reallocations")</f>
        <v>0</v>
      </c>
      <c r="F15" s="24">
        <f>SUMIFS(Table4[AmountCHF],Table4[PRJ_code],A15,Table4[FundingStatus],"Expected Funding")</f>
        <v>16146</v>
      </c>
      <c r="G15" s="24">
        <f>SUMIFS(Table4[AmountCHF],Table4[PRJ_code],A15,Table4[FundingStatus],"Unidentified Funding")</f>
        <v>0</v>
      </c>
      <c r="H15" s="25">
        <f t="shared" si="0"/>
        <v>20000</v>
      </c>
      <c r="I15" s="26">
        <f>+Table3[[#This Row],[Total Funding]]-Table3[[#This Row],[Budget_Estimate]]</f>
        <v>0</v>
      </c>
    </row>
    <row r="16" spans="1:9" s="17" customFormat="1" ht="15" customHeight="1">
      <c r="A16" s="22" t="s">
        <v>2021</v>
      </c>
      <c r="B16" s="22" t="s">
        <v>2022</v>
      </c>
      <c r="C16" s="23">
        <v>115000</v>
      </c>
      <c r="D16" s="24">
        <f>SUMIFS(Table4[AmountCHF],Table4[PRJ_code],A16,Table4[FundingStatus],"Confirmed Funding")</f>
        <v>40295</v>
      </c>
      <c r="E16" s="24">
        <f>SUMIFS(Table4[AmountCHF],Table4[PRJ_code],A16,Table4[FundingStatus],"Reallocations")</f>
        <v>0</v>
      </c>
      <c r="F16" s="24">
        <f>SUMIFS(Table4[AmountCHF],Table4[PRJ_code],A16,Table4[FundingStatus],"Expected Funding")</f>
        <v>0</v>
      </c>
      <c r="G16" s="24">
        <f>SUMIFS(Table4[AmountCHF],Table4[PRJ_code],A16,Table4[FundingStatus],"Unidentified Funding")</f>
        <v>0</v>
      </c>
      <c r="H16" s="25">
        <f t="shared" si="0"/>
        <v>40295</v>
      </c>
      <c r="I16" s="26">
        <f>+Table3[[#This Row],[Total Funding]]-Table3[[#This Row],[Budget_Estimate]]</f>
        <v>-74705</v>
      </c>
    </row>
    <row r="17" spans="1:9" s="17" customFormat="1" ht="15" customHeight="1">
      <c r="A17" s="22"/>
      <c r="B17" s="22"/>
      <c r="C17" s="23"/>
      <c r="D17" s="24">
        <f>SUMIFS(Table4[AmountCHF],Table4[PRJ_code],A17,Table4[FundingStatus],"Confirmed Funding")</f>
        <v>0</v>
      </c>
      <c r="E17" s="24">
        <f>SUMIFS(Table4[AmountCHF],Table4[PRJ_code],A17,Table4[FundingStatus],"Reallocations")</f>
        <v>0</v>
      </c>
      <c r="F17" s="24">
        <f>SUMIFS(Table4[AmountCHF],Table4[PRJ_code],A17,Table4[FundingStatus],"Expected Funding")</f>
        <v>0</v>
      </c>
      <c r="G17" s="24">
        <f>SUMIFS(Table4[AmountCHF],Table4[PRJ_code],A17,Table4[FundingStatus],"Unidentified Funding")</f>
        <v>0</v>
      </c>
      <c r="H17" s="25">
        <f t="shared" si="0"/>
        <v>0</v>
      </c>
      <c r="I17" s="26">
        <f>+Table3[[#This Row],[Total Funding]]-Table3[[#This Row],[Budget_Estimate]]</f>
        <v>0</v>
      </c>
    </row>
    <row r="18" spans="1:9" s="17" customFormat="1" ht="15" customHeight="1">
      <c r="A18" s="22"/>
      <c r="B18" s="22"/>
      <c r="C18" s="23"/>
      <c r="D18" s="24">
        <f>SUMIFS(Table4[AmountCHF],Table4[PRJ_code],A18,Table4[FundingStatus],"Confirmed Funding")</f>
        <v>0</v>
      </c>
      <c r="E18" s="24">
        <f>SUMIFS(Table4[AmountCHF],Table4[PRJ_code],A18,Table4[FundingStatus],"Reallocations")</f>
        <v>0</v>
      </c>
      <c r="F18" s="24">
        <f>SUMIFS(Table4[AmountCHF],Table4[PRJ_code],A18,Table4[FundingStatus],"Expected Funding")</f>
        <v>0</v>
      </c>
      <c r="G18" s="24">
        <f>SUMIFS(Table4[AmountCHF],Table4[PRJ_code],A18,Table4[FundingStatus],"Unidentified Funding")</f>
        <v>0</v>
      </c>
      <c r="H18" s="25">
        <f t="shared" si="0"/>
        <v>0</v>
      </c>
      <c r="I18" s="26">
        <f>+Table3[[#This Row],[Total Funding]]-Table3[[#This Row],[Budget_Estimate]]</f>
        <v>0</v>
      </c>
    </row>
    <row r="19" spans="1:9" s="17" customFormat="1" ht="15" customHeight="1">
      <c r="A19" s="22"/>
      <c r="B19" s="22"/>
      <c r="C19" s="23"/>
      <c r="D19" s="24">
        <f>SUMIFS(Table4[AmountCHF],Table4[PRJ_code],A19,Table4[FundingStatus],"Confirmed Funding")</f>
        <v>0</v>
      </c>
      <c r="E19" s="24">
        <f>SUMIFS(Table4[AmountCHF],Table4[PRJ_code],A19,Table4[FundingStatus],"Reallocations")</f>
        <v>0</v>
      </c>
      <c r="F19" s="24">
        <f>SUMIFS(Table4[AmountCHF],Table4[PRJ_code],A19,Table4[FundingStatus],"Expected Funding")</f>
        <v>0</v>
      </c>
      <c r="G19" s="24">
        <f>SUMIFS(Table4[AmountCHF],Table4[PRJ_code],A19,Table4[FundingStatus],"Unidentified Funding")</f>
        <v>0</v>
      </c>
      <c r="H19" s="25">
        <f t="shared" si="0"/>
        <v>0</v>
      </c>
      <c r="I19" s="26">
        <f>+Table3[[#This Row],[Total Funding]]-Table3[[#This Row],[Budget_Estimate]]</f>
        <v>0</v>
      </c>
    </row>
    <row r="20" spans="1:9" s="17" customFormat="1" ht="15" customHeight="1">
      <c r="A20" s="22"/>
      <c r="B20" s="22"/>
      <c r="C20" s="23"/>
      <c r="D20" s="24">
        <f>SUMIFS(Table4[AmountCHF],Table4[PRJ_code],A20,Table4[FundingStatus],"Confirmed Funding")</f>
        <v>0</v>
      </c>
      <c r="E20" s="24">
        <f>SUMIFS(Table4[AmountCHF],Table4[PRJ_code],A20,Table4[FundingStatus],"Reallocations")</f>
        <v>0</v>
      </c>
      <c r="F20" s="24">
        <f>SUMIFS(Table4[AmountCHF],Table4[PRJ_code],A20,Table4[FundingStatus],"Expected Funding")</f>
        <v>0</v>
      </c>
      <c r="G20" s="24">
        <f>SUMIFS(Table4[AmountCHF],Table4[PRJ_code],A20,Table4[FundingStatus],"Unidentified Funding")</f>
        <v>0</v>
      </c>
      <c r="H20" s="25">
        <f t="shared" si="0"/>
        <v>0</v>
      </c>
      <c r="I20" s="26">
        <f>+Table3[[#This Row],[Total Funding]]-Table3[[#This Row],[Budget_Estimate]]</f>
        <v>0</v>
      </c>
    </row>
    <row r="21" spans="1:9" s="17" customFormat="1" ht="15" customHeight="1">
      <c r="A21" s="22"/>
      <c r="B21" s="22"/>
      <c r="C21" s="23"/>
      <c r="D21" s="24">
        <f>SUMIFS(Table4[AmountCHF],Table4[PRJ_code],A21,Table4[FundingStatus],"Confirmed Funding")</f>
        <v>0</v>
      </c>
      <c r="E21" s="24">
        <f>SUMIFS(Table4[AmountCHF],Table4[PRJ_code],A21,Table4[FundingStatus],"Reallocations")</f>
        <v>0</v>
      </c>
      <c r="F21" s="24">
        <f>SUMIFS(Table4[AmountCHF],Table4[PRJ_code],A21,Table4[FundingStatus],"Expected Funding")</f>
        <v>0</v>
      </c>
      <c r="G21" s="24">
        <f>SUMIFS(Table4[AmountCHF],Table4[PRJ_code],A21,Table4[FundingStatus],"Unidentified Funding")</f>
        <v>0</v>
      </c>
      <c r="H21" s="25">
        <f t="shared" si="0"/>
        <v>0</v>
      </c>
      <c r="I21" s="26">
        <f>+Table3[[#This Row],[Total Funding]]-Table3[[#This Row],[Budget_Estimate]]</f>
        <v>0</v>
      </c>
    </row>
    <row r="22" spans="1:9" s="17" customFormat="1" ht="15" customHeight="1">
      <c r="A22" s="22"/>
      <c r="B22" s="22"/>
      <c r="C22" s="23"/>
      <c r="D22" s="24">
        <f>SUMIFS(Table4[AmountCHF],Table4[PRJ_code],A22,Table4[FundingStatus],"Confirmed Funding")</f>
        <v>0</v>
      </c>
      <c r="E22" s="24">
        <f>SUMIFS(Table4[AmountCHF],Table4[PRJ_code],A22,Table4[FundingStatus],"Reallocations")</f>
        <v>0</v>
      </c>
      <c r="F22" s="24">
        <f>SUMIFS(Table4[AmountCHF],Table4[PRJ_code],A22,Table4[FundingStatus],"Expected Funding")</f>
        <v>0</v>
      </c>
      <c r="G22" s="24">
        <f>SUMIFS(Table4[AmountCHF],Table4[PRJ_code],A22,Table4[FundingStatus],"Unidentified Funding")</f>
        <v>0</v>
      </c>
      <c r="H22" s="25">
        <f t="shared" si="0"/>
        <v>0</v>
      </c>
      <c r="I22" s="26">
        <f>+Table3[[#This Row],[Total Funding]]-Table3[[#This Row],[Budget_Estimate]]</f>
        <v>0</v>
      </c>
    </row>
    <row r="23" spans="1:9" s="17" customFormat="1" ht="15" customHeight="1">
      <c r="A23" s="22"/>
      <c r="B23" s="22"/>
      <c r="C23" s="23"/>
      <c r="D23" s="24">
        <f>SUMIFS(Table4[AmountCHF],Table4[PRJ_code],A23,Table4[FundingStatus],"Confirmed Funding")</f>
        <v>0</v>
      </c>
      <c r="E23" s="24">
        <f>SUMIFS(Table4[AmountCHF],Table4[PRJ_code],A23,Table4[FundingStatus],"Reallocations")</f>
        <v>0</v>
      </c>
      <c r="F23" s="24">
        <f>SUMIFS(Table4[AmountCHF],Table4[PRJ_code],A23,Table4[FundingStatus],"Expected Funding")</f>
        <v>0</v>
      </c>
      <c r="G23" s="24">
        <f>SUMIFS(Table4[AmountCHF],Table4[PRJ_code],A23,Table4[FundingStatus],"Unidentified Funding")</f>
        <v>0</v>
      </c>
      <c r="H23" s="25">
        <f t="shared" si="0"/>
        <v>0</v>
      </c>
      <c r="I23" s="26">
        <f>+Table3[[#This Row],[Total Funding]]-Table3[[#This Row],[Budget_Estimate]]</f>
        <v>0</v>
      </c>
    </row>
    <row r="24" spans="1:9" s="17" customFormat="1" ht="15" customHeight="1">
      <c r="A24" s="22"/>
      <c r="B24" s="22"/>
      <c r="C24" s="23"/>
      <c r="D24" s="24">
        <f>SUMIFS(Table4[AmountCHF],Table4[PRJ_code],A24,Table4[FundingStatus],"Confirmed Funding")</f>
        <v>0</v>
      </c>
      <c r="E24" s="24">
        <f>SUMIFS(Table4[AmountCHF],Table4[PRJ_code],A24,Table4[FundingStatus],"Reallocations")</f>
        <v>0</v>
      </c>
      <c r="F24" s="24">
        <f>SUMIFS(Table4[AmountCHF],Table4[PRJ_code],A24,Table4[FundingStatus],"Expected Funding")</f>
        <v>0</v>
      </c>
      <c r="G24" s="24">
        <f>SUMIFS(Table4[AmountCHF],Table4[PRJ_code],A24,Table4[FundingStatus],"Unidentified Funding")</f>
        <v>0</v>
      </c>
      <c r="H24" s="25">
        <f t="shared" si="0"/>
        <v>0</v>
      </c>
      <c r="I24" s="26">
        <f>+Table3[[#This Row],[Total Funding]]-Table3[[#This Row],[Budget_Estimate]]</f>
        <v>0</v>
      </c>
    </row>
    <row r="25" spans="1:9" s="17" customFormat="1" ht="15" customHeight="1">
      <c r="A25" s="22"/>
      <c r="B25" s="22"/>
      <c r="C25" s="23"/>
      <c r="D25" s="24">
        <f>SUMIFS(Table4[AmountCHF],Table4[PRJ_code],A25,Table4[FundingStatus],"Confirmed Funding")</f>
        <v>0</v>
      </c>
      <c r="E25" s="24">
        <f>SUMIFS(Table4[AmountCHF],Table4[PRJ_code],A25,Table4[FundingStatus],"Reallocations")</f>
        <v>0</v>
      </c>
      <c r="F25" s="24">
        <f>SUMIFS(Table4[AmountCHF],Table4[PRJ_code],A25,Table4[FundingStatus],"Expected Funding")</f>
        <v>0</v>
      </c>
      <c r="G25" s="24">
        <f>SUMIFS(Table4[AmountCHF],Table4[PRJ_code],A25,Table4[FundingStatus],"Unidentified Funding")</f>
        <v>0</v>
      </c>
      <c r="H25" s="25">
        <f t="shared" si="0"/>
        <v>0</v>
      </c>
      <c r="I25" s="26">
        <f>+Table3[[#This Row],[Total Funding]]-Table3[[#This Row],[Budget_Estimate]]</f>
        <v>0</v>
      </c>
    </row>
    <row r="26" spans="1:9" s="17" customFormat="1" ht="15" customHeight="1">
      <c r="A26" s="22"/>
      <c r="B26" s="22"/>
      <c r="C26" s="23"/>
      <c r="D26" s="24">
        <f>SUMIFS(Table4[AmountCHF],Table4[PRJ_code],A26,Table4[FundingStatus],"Confirmed Funding")</f>
        <v>0</v>
      </c>
      <c r="E26" s="24">
        <f>SUMIFS(Table4[AmountCHF],Table4[PRJ_code],A26,Table4[FundingStatus],"Reallocations")</f>
        <v>0</v>
      </c>
      <c r="F26" s="24">
        <f>SUMIFS(Table4[AmountCHF],Table4[PRJ_code],A26,Table4[FundingStatus],"Expected Funding")</f>
        <v>0</v>
      </c>
      <c r="G26" s="24">
        <f>SUMIFS(Table4[AmountCHF],Table4[PRJ_code],A26,Table4[FundingStatus],"Unidentified Funding")</f>
        <v>0</v>
      </c>
      <c r="H26" s="25">
        <f t="shared" si="0"/>
        <v>0</v>
      </c>
      <c r="I26" s="26">
        <f>+Table3[[#This Row],[Total Funding]]-Table3[[#This Row],[Budget_Estimate]]</f>
        <v>0</v>
      </c>
    </row>
    <row r="27" spans="1:9" s="17" customFormat="1" ht="15" customHeight="1">
      <c r="A27" s="22"/>
      <c r="B27" s="22"/>
      <c r="C27" s="23"/>
      <c r="D27" s="24">
        <f>SUMIFS(Table4[AmountCHF],Table4[PRJ_code],A27,Table4[FundingStatus],"Confirmed Funding")</f>
        <v>0</v>
      </c>
      <c r="E27" s="24">
        <f>SUMIFS(Table4[AmountCHF],Table4[PRJ_code],A27,Table4[FundingStatus],"Reallocations")</f>
        <v>0</v>
      </c>
      <c r="F27" s="24">
        <f>SUMIFS(Table4[AmountCHF],Table4[PRJ_code],A27,Table4[FundingStatus],"Expected Funding")</f>
        <v>0</v>
      </c>
      <c r="G27" s="24">
        <f>SUMIFS(Table4[AmountCHF],Table4[PRJ_code],A27,Table4[FundingStatus],"Unidentified Funding")</f>
        <v>0</v>
      </c>
      <c r="H27" s="25">
        <f t="shared" si="0"/>
        <v>0</v>
      </c>
      <c r="I27" s="26">
        <f>+Table3[[#This Row],[Total Funding]]-Table3[[#This Row],[Budget_Estimate]]</f>
        <v>0</v>
      </c>
    </row>
    <row r="28" spans="1:9" s="17" customFormat="1" ht="15" customHeight="1">
      <c r="A28" s="22"/>
      <c r="B28" s="22"/>
      <c r="C28" s="23"/>
      <c r="D28" s="24">
        <f>SUMIFS(Table4[AmountCHF],Table4[PRJ_code],A28,Table4[FundingStatus],"Confirmed Funding")</f>
        <v>0</v>
      </c>
      <c r="E28" s="24">
        <f>SUMIFS(Table4[AmountCHF],Table4[PRJ_code],A28,Table4[FundingStatus],"Reallocations")</f>
        <v>0</v>
      </c>
      <c r="F28" s="24">
        <f>SUMIFS(Table4[AmountCHF],Table4[PRJ_code],A28,Table4[FundingStatus],"Expected Funding")</f>
        <v>0</v>
      </c>
      <c r="G28" s="24">
        <f>SUMIFS(Table4[AmountCHF],Table4[PRJ_code],A28,Table4[FundingStatus],"Unidentified Funding")</f>
        <v>0</v>
      </c>
      <c r="H28" s="25">
        <f t="shared" si="0"/>
        <v>0</v>
      </c>
      <c r="I28" s="26">
        <f>+Table3[[#This Row],[Total Funding]]-Table3[[#This Row],[Budget_Estimate]]</f>
        <v>0</v>
      </c>
    </row>
    <row r="29" spans="1:9" s="17" customFormat="1" ht="15" customHeight="1">
      <c r="A29" s="22"/>
      <c r="B29" s="22"/>
      <c r="C29" s="23"/>
      <c r="D29" s="24">
        <f>SUMIFS(Table4[AmountCHF],Table4[PRJ_code],A29,Table4[FundingStatus],"Confirmed Funding")</f>
        <v>0</v>
      </c>
      <c r="E29" s="24">
        <f>SUMIFS(Table4[AmountCHF],Table4[PRJ_code],A29,Table4[FundingStatus],"Reallocations")</f>
        <v>0</v>
      </c>
      <c r="F29" s="24">
        <f>SUMIFS(Table4[AmountCHF],Table4[PRJ_code],A29,Table4[FundingStatus],"Expected Funding")</f>
        <v>0</v>
      </c>
      <c r="G29" s="24">
        <f>SUMIFS(Table4[AmountCHF],Table4[PRJ_code],A29,Table4[FundingStatus],"Unidentified Funding")</f>
        <v>0</v>
      </c>
      <c r="H29" s="25">
        <f t="shared" si="0"/>
        <v>0</v>
      </c>
      <c r="I29" s="26">
        <f>+Table3[[#This Row],[Total Funding]]-Table3[[#This Row],[Budget_Estimate]]</f>
        <v>0</v>
      </c>
    </row>
    <row r="30" spans="1:9" s="17" customFormat="1" ht="15" customHeight="1">
      <c r="A30" s="22"/>
      <c r="B30" s="22"/>
      <c r="C30" s="23"/>
      <c r="D30" s="24">
        <f>SUMIFS(Table4[AmountCHF],Table4[PRJ_code],A30,Table4[FundingStatus],"Confirmed Funding")</f>
        <v>0</v>
      </c>
      <c r="E30" s="24">
        <f>SUMIFS(Table4[AmountCHF],Table4[PRJ_code],A30,Table4[FundingStatus],"Reallocations")</f>
        <v>0</v>
      </c>
      <c r="F30" s="24">
        <f>SUMIFS(Table4[AmountCHF],Table4[PRJ_code],A30,Table4[FundingStatus],"Expected Funding")</f>
        <v>0</v>
      </c>
      <c r="G30" s="24">
        <f>SUMIFS(Table4[AmountCHF],Table4[PRJ_code],A30,Table4[FundingStatus],"Unidentified Funding")</f>
        <v>0</v>
      </c>
      <c r="H30" s="28">
        <f>SUM(D30:G30)</f>
        <v>0</v>
      </c>
      <c r="I30" s="26">
        <f>+Table3[[#This Row],[Total Funding]]-Table3[[#This Row],[Budget_Estimate]]</f>
        <v>0</v>
      </c>
    </row>
    <row r="31" spans="1:9" s="17" customFormat="1" ht="15" customHeight="1">
      <c r="A31" s="22"/>
      <c r="B31" s="22"/>
      <c r="C31" s="23"/>
      <c r="D31" s="24">
        <f>SUMIFS(Table4[AmountCHF],Table4[PRJ_code],A31,Table4[FundingStatus],"Confirmed Funding")</f>
        <v>0</v>
      </c>
      <c r="E31" s="24">
        <f>SUMIFS(Table4[AmountCHF],Table4[PRJ_code],A31,Table4[FundingStatus],"Reallocations")</f>
        <v>0</v>
      </c>
      <c r="F31" s="24">
        <f>SUMIFS(Table4[AmountCHF],Table4[PRJ_code],A31,Table4[FundingStatus],"Expected Funding")</f>
        <v>0</v>
      </c>
      <c r="G31" s="24">
        <f>SUMIFS(Table4[AmountCHF],Table4[PRJ_code],A31,Table4[FundingStatus],"Unidentified Funding")</f>
        <v>0</v>
      </c>
      <c r="H31" s="28">
        <f>SUM(D31:G31)</f>
        <v>0</v>
      </c>
      <c r="I31" s="26">
        <f>+Table3[[#This Row],[Total Funding]]-Table3[[#This Row],[Budget_Estimate]]</f>
        <v>0</v>
      </c>
    </row>
    <row r="32" spans="1:9" s="17" customFormat="1" ht="15" customHeight="1">
      <c r="A32" s="22"/>
      <c r="B32" s="22"/>
      <c r="C32" s="23"/>
      <c r="D32" s="24">
        <f>SUMIFS(Table4[AmountCHF],Table4[PRJ_code],A32,Table4[FundingStatus],"Confirmed Funding")</f>
        <v>0</v>
      </c>
      <c r="E32" s="24">
        <f>SUMIFS(Table4[AmountCHF],Table4[PRJ_code],A32,Table4[FundingStatus],"Reallocations")</f>
        <v>0</v>
      </c>
      <c r="F32" s="24">
        <f>SUMIFS(Table4[AmountCHF],Table4[PRJ_code],A32,Table4[FundingStatus],"Expected Funding")</f>
        <v>0</v>
      </c>
      <c r="G32" s="24">
        <f>SUMIFS(Table4[AmountCHF],Table4[PRJ_code],A32,Table4[FundingStatus],"Unidentified Funding")</f>
        <v>0</v>
      </c>
      <c r="H32" s="28">
        <f>SUM(D32:G32)</f>
        <v>0</v>
      </c>
      <c r="I32" s="26">
        <f>+Table3[[#This Row],[Total Funding]]-Table3[[#This Row],[Budget_Estimate]]</f>
        <v>0</v>
      </c>
    </row>
    <row r="33" spans="1:9" s="17" customFormat="1" ht="15" customHeight="1">
      <c r="A33" s="22"/>
      <c r="B33" s="22"/>
      <c r="C33" s="23"/>
      <c r="D33" s="24">
        <f>SUMIFS(Table4[AmountCHF],Table4[PRJ_code],A33,Table4[FundingStatus],"Confirmed Funding")</f>
        <v>0</v>
      </c>
      <c r="E33" s="24">
        <f>SUMIFS(Table4[AmountCHF],Table4[PRJ_code],A33,Table4[FundingStatus],"Reallocations")</f>
        <v>0</v>
      </c>
      <c r="F33" s="24">
        <f>SUMIFS(Table4[AmountCHF],Table4[PRJ_code],A33,Table4[FundingStatus],"Expected Funding")</f>
        <v>0</v>
      </c>
      <c r="G33" s="24">
        <f>SUMIFS(Table4[AmountCHF],Table4[PRJ_code],A33,Table4[FundingStatus],"Unidentified Funding")</f>
        <v>0</v>
      </c>
      <c r="H33" s="28">
        <f>SUM(D33:G33)</f>
        <v>0</v>
      </c>
      <c r="I33" s="26">
        <f>+Table3[[#This Row],[Total Funding]]-Table3[[#This Row],[Budget_Estimate]]</f>
        <v>0</v>
      </c>
    </row>
    <row r="34" spans="1:9" s="17" customFormat="1" ht="15" customHeight="1">
      <c r="A34" s="22"/>
      <c r="B34" s="22"/>
      <c r="C34" s="23"/>
      <c r="D34" s="24">
        <f>SUMIFS(Table4[AmountCHF],Table4[PRJ_code],A34,Table4[FundingStatus],"Confirmed Funding")</f>
        <v>0</v>
      </c>
      <c r="E34" s="24">
        <f>SUMIFS(Table4[AmountCHF],Table4[PRJ_code],A34,Table4[FundingStatus],"Reallocations")</f>
        <v>0</v>
      </c>
      <c r="F34" s="24">
        <f>SUMIFS(Table4[AmountCHF],Table4[PRJ_code],A34,Table4[FundingStatus],"Expected Funding")</f>
        <v>0</v>
      </c>
      <c r="G34" s="24">
        <f>SUMIFS(Table4[AmountCHF],Table4[PRJ_code],A34,Table4[FundingStatus],"Unidentified Funding")</f>
        <v>0</v>
      </c>
      <c r="H34" s="25">
        <f t="shared" si="0"/>
        <v>0</v>
      </c>
      <c r="I34" s="26">
        <f>+Table3[[#This Row],[Total Funding]]-Table3[[#This Row],[Budget_Estimate]]</f>
        <v>0</v>
      </c>
    </row>
    <row r="35" spans="1:9" s="17" customFormat="1" ht="15" customHeight="1">
      <c r="A35" s="22"/>
      <c r="B35" s="22"/>
      <c r="C35" s="23"/>
      <c r="D35" s="24">
        <f>SUMIFS(Table4[AmountCHF],Table4[PRJ_code],A35,Table4[FundingStatus],"Confirmed Funding")</f>
        <v>0</v>
      </c>
      <c r="E35" s="24">
        <f>SUMIFS(Table4[AmountCHF],Table4[PRJ_code],A35,Table4[FundingStatus],"Reallocations")</f>
        <v>0</v>
      </c>
      <c r="F35" s="24">
        <f>SUMIFS(Table4[AmountCHF],Table4[PRJ_code],A35,Table4[FundingStatus],"Expected Funding")</f>
        <v>0</v>
      </c>
      <c r="G35" s="24">
        <f>SUMIFS(Table4[AmountCHF],Table4[PRJ_code],A35,Table4[FundingStatus],"Unidentified Funding")</f>
        <v>0</v>
      </c>
      <c r="H35" s="25">
        <f t="shared" si="0"/>
        <v>0</v>
      </c>
      <c r="I35" s="26">
        <f>+Table3[[#This Row],[Total Funding]]-Table3[[#This Row],[Budget_Estimate]]</f>
        <v>0</v>
      </c>
    </row>
    <row r="36" spans="1:9" s="17" customFormat="1" ht="15" customHeight="1">
      <c r="A36" s="22"/>
      <c r="B36" s="22"/>
      <c r="C36" s="23"/>
      <c r="D36" s="24">
        <f>SUMIFS(Table4[AmountCHF],Table4[PRJ_code],A36,Table4[FundingStatus],"Confirmed Funding")</f>
        <v>0</v>
      </c>
      <c r="E36" s="24">
        <f>SUMIFS(Table4[AmountCHF],Table4[PRJ_code],A36,Table4[FundingStatus],"Reallocations")</f>
        <v>0</v>
      </c>
      <c r="F36" s="24">
        <f>SUMIFS(Table4[AmountCHF],Table4[PRJ_code],A36,Table4[FundingStatus],"Expected Funding")</f>
        <v>0</v>
      </c>
      <c r="G36" s="24">
        <f>SUMIFS(Table4[AmountCHF],Table4[PRJ_code],A36,Table4[FundingStatus],"Unidentified Funding")</f>
        <v>0</v>
      </c>
      <c r="H36" s="25">
        <f t="shared" si="0"/>
        <v>0</v>
      </c>
      <c r="I36" s="26">
        <f>+Table3[[#This Row],[Total Funding]]-Table3[[#This Row],[Budget_Estimate]]</f>
        <v>0</v>
      </c>
    </row>
    <row r="37" spans="1:9" s="17" customFormat="1" ht="15" customHeight="1">
      <c r="A37" s="22"/>
      <c r="B37" s="22"/>
      <c r="C37" s="23"/>
      <c r="D37" s="24">
        <f>SUMIFS(Table4[AmountCHF],Table4[PRJ_code],A37,Table4[FundingStatus],"Confirmed Funding")</f>
        <v>0</v>
      </c>
      <c r="E37" s="24">
        <f>SUMIFS(Table4[AmountCHF],Table4[PRJ_code],A37,Table4[FundingStatus],"Reallocations")</f>
        <v>0</v>
      </c>
      <c r="F37" s="24">
        <f>SUMIFS(Table4[AmountCHF],Table4[PRJ_code],A37,Table4[FundingStatus],"Expected Funding")</f>
        <v>0</v>
      </c>
      <c r="G37" s="24">
        <f>SUMIFS(Table4[AmountCHF],Table4[PRJ_code],A37,Table4[FundingStatus],"Unidentified Funding")</f>
        <v>0</v>
      </c>
      <c r="H37" s="25">
        <f t="shared" si="0"/>
        <v>0</v>
      </c>
      <c r="I37" s="26">
        <f>+Table3[[#This Row],[Total Funding]]-Table3[[#This Row],[Budget_Estimate]]</f>
        <v>0</v>
      </c>
    </row>
    <row r="38" spans="1:9" s="17" customFormat="1" ht="15" customHeight="1">
      <c r="A38" s="22"/>
      <c r="B38" s="22"/>
      <c r="C38" s="23"/>
      <c r="D38" s="24">
        <f>SUMIFS(Table4[AmountCHF],Table4[PRJ_code],A38,Table4[FundingStatus],"Confirmed Funding")</f>
        <v>0</v>
      </c>
      <c r="E38" s="24">
        <f>SUMIFS(Table4[AmountCHF],Table4[PRJ_code],A38,Table4[FundingStatus],"Reallocations")</f>
        <v>0</v>
      </c>
      <c r="F38" s="24">
        <f>SUMIFS(Table4[AmountCHF],Table4[PRJ_code],A38,Table4[FundingStatus],"Expected Funding")</f>
        <v>0</v>
      </c>
      <c r="G38" s="24">
        <f>SUMIFS(Table4[AmountCHF],Table4[PRJ_code],A38,Table4[FundingStatus],"Unidentified Funding")</f>
        <v>0</v>
      </c>
      <c r="H38" s="25">
        <f t="shared" si="0"/>
        <v>0</v>
      </c>
      <c r="I38" s="26">
        <f>+Table3[[#This Row],[Total Funding]]-Table3[[#This Row],[Budget_Estimate]]</f>
        <v>0</v>
      </c>
    </row>
    <row r="39" spans="1:9" s="17" customFormat="1" ht="15" customHeight="1">
      <c r="A39" s="22"/>
      <c r="B39" s="22"/>
      <c r="C39" s="23"/>
      <c r="D39" s="24">
        <f>SUMIFS(Table4[AmountCHF],Table4[PRJ_code],A39,Table4[FundingStatus],"Confirmed Funding")</f>
        <v>0</v>
      </c>
      <c r="E39" s="24">
        <f>SUMIFS(Table4[AmountCHF],Table4[PRJ_code],A39,Table4[FundingStatus],"Reallocations")</f>
        <v>0</v>
      </c>
      <c r="F39" s="24">
        <f>SUMIFS(Table4[AmountCHF],Table4[PRJ_code],A39,Table4[FundingStatus],"Expected Funding")</f>
        <v>0</v>
      </c>
      <c r="G39" s="24">
        <f>SUMIFS(Table4[AmountCHF],Table4[PRJ_code],A39,Table4[FundingStatus],"Unidentified Funding")</f>
        <v>0</v>
      </c>
      <c r="H39" s="25">
        <f t="shared" si="0"/>
        <v>0</v>
      </c>
      <c r="I39" s="26">
        <f>+Table3[[#This Row],[Total Funding]]-Table3[[#This Row],[Budget_Estimate]]</f>
        <v>0</v>
      </c>
    </row>
    <row r="40" spans="1:9">
      <c r="A40" s="22" t="s">
        <v>1157</v>
      </c>
      <c r="B40" s="22"/>
      <c r="C40" s="25">
        <f>SUBTOTAL(109,[Budget_Estimate])</f>
        <v>6746084</v>
      </c>
      <c r="D40" s="29">
        <f>SUBTOTAL(109,[Confirmed Funding])</f>
        <v>5620631</v>
      </c>
      <c r="E40" s="29">
        <f>SUBTOTAL(109,[Reallocations])</f>
        <v>835000</v>
      </c>
      <c r="F40" s="29">
        <f>SUBTOTAL(109,[Expected Funding])</f>
        <v>1696186</v>
      </c>
      <c r="G40" s="29">
        <f>SUBTOTAL(109,[Unidentified Funding])</f>
        <v>50000</v>
      </c>
      <c r="H40" s="25">
        <f>SUBTOTAL(109,[Total Funding])</f>
        <v>8201817</v>
      </c>
      <c r="I40" s="26">
        <f>SUBTOTAL(109,[Funding vs Budget])</f>
        <v>1455733</v>
      </c>
    </row>
  </sheetData>
  <mergeCells count="4">
    <mergeCell ref="E4:G4"/>
    <mergeCell ref="E5:G5"/>
    <mergeCell ref="E6:G6"/>
    <mergeCell ref="E7:G7"/>
  </mergeCells>
  <pageMargins left="0.39370078740157483" right="0.39370078740157483" top="0.39370078740157483" bottom="0.59055118110236227" header="0.31496062992125984" footer="0.31496062992125984"/>
  <pageSetup paperSize="9" scale="85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showGridLines="0" tabSelected="1" topLeftCell="A4" zoomScaleNormal="100" workbookViewId="0">
      <selection activeCell="E25" sqref="E25"/>
    </sheetView>
  </sheetViews>
  <sheetFormatPr defaultRowHeight="14.25"/>
  <cols>
    <col min="1" max="1" width="12" style="13" customWidth="1"/>
    <col min="2" max="2" width="44.42578125" style="13" customWidth="1"/>
    <col min="3" max="3" width="11.42578125" style="13" customWidth="1"/>
    <col min="4" max="4" width="12.5703125" style="13" customWidth="1"/>
    <col min="5" max="5" width="17.7109375" style="13" customWidth="1"/>
    <col min="6" max="6" width="16.140625" style="13" customWidth="1"/>
    <col min="7" max="7" width="11.140625" style="13" customWidth="1"/>
    <col min="8" max="8" width="38" style="13" customWidth="1"/>
    <col min="9" max="16384" width="9.140625" style="13"/>
  </cols>
  <sheetData>
    <row r="1" spans="1:8" ht="13.5" customHeight="1">
      <c r="A1" s="12" t="s">
        <v>1923</v>
      </c>
    </row>
    <row r="2" spans="1:8" ht="24" customHeight="1">
      <c r="A2" s="14" t="s">
        <v>1927</v>
      </c>
      <c r="D2" s="15" t="s">
        <v>1979</v>
      </c>
    </row>
    <row r="4" spans="1:8" s="17" customFormat="1" ht="22.5" customHeight="1">
      <c r="A4" s="16" t="s">
        <v>1924</v>
      </c>
      <c r="B4" s="16"/>
      <c r="D4" s="53" t="str">
        <f>'Budget &amp; Funding Summary'!E4</f>
        <v>Bangkok Regional Delegation</v>
      </c>
      <c r="E4" s="53"/>
      <c r="F4" s="53"/>
    </row>
    <row r="5" spans="1:8" s="17" customFormat="1" ht="22.5" customHeight="1">
      <c r="A5" s="18" t="s">
        <v>1925</v>
      </c>
      <c r="B5" s="19"/>
      <c r="D5" s="53" t="str">
        <f>'Budget &amp; Funding Summary'!E5</f>
        <v>Asia and Pacific</v>
      </c>
      <c r="E5" s="53"/>
      <c r="F5" s="53"/>
    </row>
    <row r="6" spans="1:8" s="17" customFormat="1" ht="22.5" customHeight="1">
      <c r="A6" s="18" t="s">
        <v>1939</v>
      </c>
      <c r="B6" s="19"/>
      <c r="D6" s="54" t="str">
        <f>'Budget &amp; Funding Summary'!E6</f>
        <v>05.10.2012</v>
      </c>
      <c r="E6" s="54"/>
      <c r="F6" s="54"/>
    </row>
    <row r="7" spans="1:8" s="17" customFormat="1" ht="22.5" customHeight="1">
      <c r="A7" s="18" t="s">
        <v>1926</v>
      </c>
      <c r="B7" s="19"/>
      <c r="D7" s="53" t="str">
        <f>'Budget &amp; Funding Summary'!E7</f>
        <v>Andy MCELROY</v>
      </c>
      <c r="E7" s="53"/>
      <c r="F7" s="53"/>
    </row>
    <row r="9" spans="1:8" s="17" customFormat="1">
      <c r="A9" s="30" t="s">
        <v>0</v>
      </c>
      <c r="B9" s="30" t="s">
        <v>1918</v>
      </c>
      <c r="C9" s="30" t="s">
        <v>1913</v>
      </c>
      <c r="D9" s="30" t="s">
        <v>1928</v>
      </c>
      <c r="E9" s="30" t="s">
        <v>1922</v>
      </c>
      <c r="F9" s="30" t="s">
        <v>1929</v>
      </c>
      <c r="G9" s="30" t="s">
        <v>1914</v>
      </c>
      <c r="H9" s="30" t="s">
        <v>1971</v>
      </c>
    </row>
    <row r="10" spans="1:8" ht="15">
      <c r="A10" t="s">
        <v>100</v>
      </c>
      <c r="B10" s="32" t="str">
        <f>VLOOKUP(Table4[[#This Row],[DON_code]],Table_Donor[],2,FALSE)</f>
        <v>Australian Red Cross</v>
      </c>
      <c r="C10" s="31" t="s">
        <v>1989</v>
      </c>
      <c r="D10" s="33">
        <v>52500</v>
      </c>
      <c r="E10" s="31" t="s">
        <v>1919</v>
      </c>
      <c r="F10" s="33" t="s">
        <v>1991</v>
      </c>
      <c r="G10" s="31" t="s">
        <v>1915</v>
      </c>
      <c r="H10" s="41" t="s">
        <v>2002</v>
      </c>
    </row>
    <row r="11" spans="1:8" ht="15">
      <c r="A11" t="s">
        <v>1036</v>
      </c>
      <c r="B11" s="32" t="str">
        <f>VLOOKUP(Table4[[#This Row],[DON_code]],Table_Donor[],2,FALSE)</f>
        <v>Swedish Red Cross</v>
      </c>
      <c r="C11" s="31" t="s">
        <v>1989</v>
      </c>
      <c r="D11" s="33">
        <v>24000</v>
      </c>
      <c r="E11" s="31" t="s">
        <v>1919</v>
      </c>
      <c r="F11" s="33" t="s">
        <v>1994</v>
      </c>
      <c r="G11" s="31" t="s">
        <v>1915</v>
      </c>
      <c r="H11" s="31"/>
    </row>
    <row r="12" spans="1:8">
      <c r="A12" s="31" t="s">
        <v>1036</v>
      </c>
      <c r="B12" s="32" t="str">
        <f>VLOOKUP(Table4[[#This Row],[DON_code]],Table_Donor[],2,FALSE)</f>
        <v>Swedish Red Cross</v>
      </c>
      <c r="C12" s="31" t="s">
        <v>1989</v>
      </c>
      <c r="D12" s="33">
        <v>22500</v>
      </c>
      <c r="E12" s="31" t="s">
        <v>1919</v>
      </c>
      <c r="F12" s="33" t="s">
        <v>1995</v>
      </c>
      <c r="G12" s="31" t="s">
        <v>1915</v>
      </c>
      <c r="H12" s="31"/>
    </row>
    <row r="13" spans="1:8">
      <c r="A13" s="38" t="s">
        <v>1036</v>
      </c>
      <c r="B13" s="39" t="str">
        <f>VLOOKUP(Table4[[#This Row],[DON_code]],Table_Donor[],2,FALSE)</f>
        <v>Swedish Red Cross</v>
      </c>
      <c r="C13" s="38" t="s">
        <v>1989</v>
      </c>
      <c r="D13" s="40">
        <v>56000</v>
      </c>
      <c r="E13" s="38" t="s">
        <v>1919</v>
      </c>
      <c r="F13" s="40" t="s">
        <v>2000</v>
      </c>
      <c r="G13" s="38" t="s">
        <v>1915</v>
      </c>
      <c r="H13" s="38"/>
    </row>
    <row r="14" spans="1:8">
      <c r="A14" s="38" t="s">
        <v>1208</v>
      </c>
      <c r="B14" s="39" t="str">
        <f>VLOOKUP(Table4[[#This Row],[DON_code]],Table_Donor[],2,FALSE)</f>
        <v>Unidentified donor</v>
      </c>
      <c r="C14" s="38" t="s">
        <v>1989</v>
      </c>
      <c r="D14" s="40">
        <v>209000</v>
      </c>
      <c r="E14" s="38" t="s">
        <v>1919</v>
      </c>
      <c r="F14" s="40" t="s">
        <v>1996</v>
      </c>
      <c r="G14" s="38" t="s">
        <v>1915</v>
      </c>
      <c r="H14" s="41" t="s">
        <v>2001</v>
      </c>
    </row>
    <row r="15" spans="1:8">
      <c r="A15" s="31" t="s">
        <v>1208</v>
      </c>
      <c r="B15" s="32" t="str">
        <f>VLOOKUP(Table4[[#This Row],[DON_code]],Table_Donor[],2,FALSE)</f>
        <v>Unidentified donor</v>
      </c>
      <c r="C15" s="31" t="s">
        <v>1989</v>
      </c>
      <c r="D15" s="33">
        <v>5000</v>
      </c>
      <c r="E15" s="31" t="s">
        <v>1919</v>
      </c>
      <c r="F15" s="33" t="s">
        <v>1996</v>
      </c>
      <c r="G15" s="31" t="s">
        <v>1915</v>
      </c>
      <c r="H15" s="31"/>
    </row>
    <row r="16" spans="1:8">
      <c r="A16" s="31" t="s">
        <v>100</v>
      </c>
      <c r="B16" s="32" t="str">
        <f>VLOOKUP(Table4[[#This Row],[DON_code]],Table_Donor[],2,FALSE)</f>
        <v>Australian Red Cross</v>
      </c>
      <c r="C16" s="31" t="s">
        <v>1989</v>
      </c>
      <c r="D16" s="33">
        <v>87000</v>
      </c>
      <c r="E16" s="31" t="s">
        <v>1920</v>
      </c>
      <c r="F16" s="33" t="str">
        <f>IF(Table4[[#This Row],[FundingStatus]]="Confirmed Funding","PLEDGE CODE?"," ")</f>
        <v xml:space="preserve"> </v>
      </c>
      <c r="G16" s="31" t="s">
        <v>1915</v>
      </c>
      <c r="H16" s="31" t="s">
        <v>1992</v>
      </c>
    </row>
    <row r="17" spans="1:8">
      <c r="A17" s="31" t="s">
        <v>100</v>
      </c>
      <c r="B17" s="32" t="str">
        <f>VLOOKUP(Table4[[#This Row],[DON_code]],Table_Donor[],2,FALSE)</f>
        <v>Australian Red Cross</v>
      </c>
      <c r="C17" s="31" t="s">
        <v>1989</v>
      </c>
      <c r="D17" s="33">
        <v>96000</v>
      </c>
      <c r="E17" s="31" t="s">
        <v>1920</v>
      </c>
      <c r="F17" s="33" t="str">
        <f>IF(Table4[[#This Row],[FundingStatus]]="Confirmed Funding","PLEDGE CODE?"," ")</f>
        <v xml:space="preserve"> </v>
      </c>
      <c r="G17" s="31" t="s">
        <v>1916</v>
      </c>
      <c r="H17" s="31" t="s">
        <v>1993</v>
      </c>
    </row>
    <row r="18" spans="1:8">
      <c r="A18" s="31" t="s">
        <v>646</v>
      </c>
      <c r="B18" s="32" t="str">
        <f>VLOOKUP(Table4[[#This Row],[DON_code]],Table_Donor[],2,FALSE)</f>
        <v>Japanese Red Cross Society</v>
      </c>
      <c r="C18" s="31" t="s">
        <v>1989</v>
      </c>
      <c r="D18" s="33">
        <v>35000</v>
      </c>
      <c r="E18" s="31" t="s">
        <v>1920</v>
      </c>
      <c r="F18" s="33" t="str">
        <f>IF(Table4[[#This Row],[FundingStatus]]="Confirmed Funding","PLEDGE CODE?"," ")</f>
        <v xml:space="preserve"> </v>
      </c>
      <c r="G18" s="31" t="s">
        <v>1915</v>
      </c>
      <c r="H18" s="31" t="s">
        <v>1997</v>
      </c>
    </row>
    <row r="19" spans="1:8">
      <c r="A19" s="31" t="s">
        <v>1288</v>
      </c>
      <c r="B19" s="32" t="str">
        <f>VLOOKUP(Table4[[#This Row],[DON_code]],Table_Donor[],2,FALSE)</f>
        <v>DFID Partnership grant</v>
      </c>
      <c r="C19" s="31" t="s">
        <v>1989</v>
      </c>
      <c r="D19" s="33">
        <v>59000</v>
      </c>
      <c r="E19" s="31" t="s">
        <v>1920</v>
      </c>
      <c r="F19" s="33" t="str">
        <f>IF(Table4[[#This Row],[FundingStatus]]="Confirmed Funding","PLEDGE CODE?"," ")</f>
        <v xml:space="preserve"> </v>
      </c>
      <c r="G19" s="31" t="s">
        <v>1915</v>
      </c>
      <c r="H19" s="31" t="s">
        <v>1998</v>
      </c>
    </row>
    <row r="20" spans="1:8">
      <c r="A20" s="31" t="s">
        <v>1036</v>
      </c>
      <c r="B20" s="32" t="str">
        <f>VLOOKUP(Table4[[#This Row],[DON_code]],Table_Donor[],2,FALSE)</f>
        <v>Swedish Red Cross</v>
      </c>
      <c r="C20" s="31" t="s">
        <v>1989</v>
      </c>
      <c r="D20" s="33">
        <v>160000</v>
      </c>
      <c r="E20" s="31" t="s">
        <v>1920</v>
      </c>
      <c r="F20" s="33" t="str">
        <f>IF(Table4[[#This Row],[FundingStatus]]="Confirmed Funding","PLEDGE CODE?"," ")</f>
        <v xml:space="preserve"> </v>
      </c>
      <c r="G20" s="31" t="s">
        <v>1915</v>
      </c>
      <c r="H20" s="31" t="s">
        <v>1999</v>
      </c>
    </row>
    <row r="21" spans="1:8">
      <c r="A21" s="31" t="s">
        <v>1208</v>
      </c>
      <c r="B21" s="32" t="str">
        <f>VLOOKUP(Table4[[#This Row],[DON_code]],Table_Donor[],2,FALSE)</f>
        <v>Unidentified donor</v>
      </c>
      <c r="C21" s="31" t="s">
        <v>1989</v>
      </c>
      <c r="D21" s="33">
        <v>50000</v>
      </c>
      <c r="E21" s="31" t="s">
        <v>1921</v>
      </c>
      <c r="F21" s="33" t="str">
        <f>IF(Table4[[#This Row],[FundingStatus]]="Confirmed Funding","PLEDGE CODE?"," ")</f>
        <v xml:space="preserve"> </v>
      </c>
      <c r="G21" s="31" t="s">
        <v>1915</v>
      </c>
      <c r="H21" s="31" t="s">
        <v>2003</v>
      </c>
    </row>
    <row r="22" spans="1:8">
      <c r="A22" s="31" t="s">
        <v>100</v>
      </c>
      <c r="B22" s="32" t="str">
        <f>VLOOKUP(Table4[[#This Row],[DON_code]],Table_Donor[],2,FALSE)</f>
        <v>Australian Red Cross</v>
      </c>
      <c r="C22" s="31" t="s">
        <v>2004</v>
      </c>
      <c r="D22" s="33">
        <v>27156</v>
      </c>
      <c r="E22" s="31" t="s">
        <v>1919</v>
      </c>
      <c r="F22" s="33" t="s">
        <v>2006</v>
      </c>
      <c r="G22" s="31" t="s">
        <v>1915</v>
      </c>
      <c r="H22" s="31"/>
    </row>
    <row r="23" spans="1:8">
      <c r="A23" s="31" t="s">
        <v>1036</v>
      </c>
      <c r="B23" s="32" t="str">
        <f>VLOOKUP(Table4[[#This Row],[DON_code]],Table_Donor[],2,FALSE)</f>
        <v>Swedish Red Cross</v>
      </c>
      <c r="C23" s="31" t="s">
        <v>2004</v>
      </c>
      <c r="D23" s="33">
        <v>21430</v>
      </c>
      <c r="E23" s="31" t="s">
        <v>1919</v>
      </c>
      <c r="F23" s="33" t="s">
        <v>1994</v>
      </c>
      <c r="G23" s="31" t="s">
        <v>1915</v>
      </c>
      <c r="H23" s="31"/>
    </row>
    <row r="24" spans="1:8">
      <c r="A24" s="31" t="s">
        <v>206</v>
      </c>
      <c r="B24" s="32" t="str">
        <f>VLOOKUP(Table4[[#This Row],[DON_code]],Table_Donor[],2,FALSE)</f>
        <v>The Canadian Red Cross Society</v>
      </c>
      <c r="C24" s="31" t="s">
        <v>2004</v>
      </c>
      <c r="D24" s="33">
        <v>538387</v>
      </c>
      <c r="E24" s="31" t="s">
        <v>1919</v>
      </c>
      <c r="F24" s="33" t="s">
        <v>2007</v>
      </c>
      <c r="G24" s="31" t="s">
        <v>1915</v>
      </c>
      <c r="H24" s="31"/>
    </row>
    <row r="25" spans="1:8">
      <c r="A25" s="31" t="s">
        <v>206</v>
      </c>
      <c r="B25" s="32" t="str">
        <f>VLOOKUP(Table4[[#This Row],[DON_code]],Table_Donor[],2,FALSE)</f>
        <v>The Canadian Red Cross Society</v>
      </c>
      <c r="C25" s="31" t="s">
        <v>2004</v>
      </c>
      <c r="D25" s="33">
        <v>140000</v>
      </c>
      <c r="E25" s="31" t="s">
        <v>1919</v>
      </c>
      <c r="F25" s="33" t="s">
        <v>2008</v>
      </c>
      <c r="G25" s="31" t="s">
        <v>1915</v>
      </c>
      <c r="H25" s="31"/>
    </row>
    <row r="26" spans="1:8">
      <c r="A26" s="31" t="s">
        <v>1036</v>
      </c>
      <c r="B26" s="32" t="str">
        <f>VLOOKUP(Table4[[#This Row],[DON_code]],Table_Donor[],2,FALSE)</f>
        <v>Swedish Red Cross</v>
      </c>
      <c r="C26" s="31" t="s">
        <v>2004</v>
      </c>
      <c r="D26" s="33">
        <v>112421</v>
      </c>
      <c r="E26" s="31" t="s">
        <v>1919</v>
      </c>
      <c r="F26" s="33" t="s">
        <v>2009</v>
      </c>
      <c r="G26" s="31" t="s">
        <v>1915</v>
      </c>
      <c r="H26" s="31"/>
    </row>
    <row r="27" spans="1:8">
      <c r="A27" s="31" t="s">
        <v>646</v>
      </c>
      <c r="B27" s="32" t="str">
        <f>VLOOKUP(Table4[[#This Row],[DON_code]],Table_Donor[],2,FALSE)</f>
        <v>Japanese Red Cross Society</v>
      </c>
      <c r="C27" s="31" t="s">
        <v>2004</v>
      </c>
      <c r="D27" s="33">
        <v>34736</v>
      </c>
      <c r="E27" s="31" t="s">
        <v>1919</v>
      </c>
      <c r="F27" s="33" t="s">
        <v>2010</v>
      </c>
      <c r="G27" s="31" t="s">
        <v>2011</v>
      </c>
      <c r="H27" s="31"/>
    </row>
    <row r="28" spans="1:8">
      <c r="A28" s="31" t="s">
        <v>370</v>
      </c>
      <c r="B28" s="32" t="str">
        <f>VLOOKUP(Table4[[#This Row],[DON_code]],Table_Donor[],2,FALSE)</f>
        <v>European Commission - DG ECHO</v>
      </c>
      <c r="C28" s="31" t="s">
        <v>2004</v>
      </c>
      <c r="D28" s="33">
        <v>294319</v>
      </c>
      <c r="E28" s="31" t="s">
        <v>1919</v>
      </c>
      <c r="F28" s="33" t="s">
        <v>1996</v>
      </c>
      <c r="G28" s="31" t="s">
        <v>1915</v>
      </c>
      <c r="H28" s="31"/>
    </row>
    <row r="29" spans="1:8">
      <c r="A29" s="31" t="s">
        <v>1208</v>
      </c>
      <c r="B29" s="32" t="str">
        <f>VLOOKUP(Table4[[#This Row],[DON_code]],Table_Donor[],2,FALSE)</f>
        <v>Unidentified donor</v>
      </c>
      <c r="C29" s="31" t="s">
        <v>2004</v>
      </c>
      <c r="D29" s="33">
        <v>178439</v>
      </c>
      <c r="E29" s="31" t="s">
        <v>1919</v>
      </c>
      <c r="F29" s="33" t="s">
        <v>1996</v>
      </c>
      <c r="G29" s="31" t="s">
        <v>1915</v>
      </c>
      <c r="H29" s="31"/>
    </row>
    <row r="30" spans="1:8">
      <c r="A30" s="31" t="s">
        <v>1036</v>
      </c>
      <c r="B30" s="32" t="str">
        <f>VLOOKUP(Table4[[#This Row],[DON_code]],Table_Donor[],2,FALSE)</f>
        <v>Swedish Red Cross</v>
      </c>
      <c r="C30" s="31" t="s">
        <v>2004</v>
      </c>
      <c r="D30" s="33">
        <v>350000</v>
      </c>
      <c r="E30" s="31" t="s">
        <v>1920</v>
      </c>
      <c r="F30" s="33" t="str">
        <f>IF(Table4[[#This Row],[FundingStatus]]="Confirmed Funding","PLEDGE CODE?"," ")</f>
        <v xml:space="preserve"> </v>
      </c>
      <c r="G30" s="31" t="s">
        <v>1915</v>
      </c>
      <c r="H30" s="31"/>
    </row>
    <row r="31" spans="1:8">
      <c r="A31" s="31" t="s">
        <v>646</v>
      </c>
      <c r="B31" s="32" t="str">
        <f>VLOOKUP(Table4[[#This Row],[DON_code]],Table_Donor[],2,FALSE)</f>
        <v>Japanese Red Cross Society</v>
      </c>
      <c r="C31" s="31" t="s">
        <v>2004</v>
      </c>
      <c r="D31" s="33">
        <v>75000</v>
      </c>
      <c r="E31" s="31" t="s">
        <v>1920</v>
      </c>
      <c r="F31" s="33" t="str">
        <f>IF(Table4[[#This Row],[FundingStatus]]="Confirmed Funding","PLEDGE CODE?"," ")</f>
        <v xml:space="preserve"> </v>
      </c>
      <c r="G31" s="31" t="s">
        <v>1915</v>
      </c>
      <c r="H31" s="31"/>
    </row>
    <row r="32" spans="1:8">
      <c r="A32" s="31" t="s">
        <v>530</v>
      </c>
      <c r="B32" s="32" t="str">
        <f>VLOOKUP(Table4[[#This Row],[DON_code]],Table_Donor[],2,FALSE)</f>
        <v>Hong Kong - Private Donors</v>
      </c>
      <c r="C32" s="31" t="s">
        <v>2004</v>
      </c>
      <c r="D32" s="33">
        <v>70000</v>
      </c>
      <c r="E32" s="31" t="s">
        <v>1920</v>
      </c>
      <c r="F32" s="33" t="str">
        <f>IF(Table4[[#This Row],[FundingStatus]]="Confirmed Funding","PLEDGE CODE?"," ")</f>
        <v xml:space="preserve"> </v>
      </c>
      <c r="G32" s="31" t="s">
        <v>1915</v>
      </c>
      <c r="H32" s="31"/>
    </row>
    <row r="33" spans="1:8">
      <c r="A33" s="31" t="s">
        <v>530</v>
      </c>
      <c r="B33" s="32" t="str">
        <f>VLOOKUP(Table4[[#This Row],[DON_code]],Table_Donor[],2,FALSE)</f>
        <v>Hong Kong - Private Donors</v>
      </c>
      <c r="C33" s="31" t="s">
        <v>2004</v>
      </c>
      <c r="D33" s="33">
        <v>375040</v>
      </c>
      <c r="E33" s="31" t="s">
        <v>1920</v>
      </c>
      <c r="F33" s="33" t="str">
        <f>IF(Table4[[#This Row],[FundingStatus]]="Confirmed Funding","PLEDGE CODE?"," ")</f>
        <v xml:space="preserve"> </v>
      </c>
      <c r="G33" s="31" t="s">
        <v>1915</v>
      </c>
      <c r="H33" s="31"/>
    </row>
    <row r="34" spans="1:8">
      <c r="A34" s="31" t="s">
        <v>1208</v>
      </c>
      <c r="B34" s="32" t="str">
        <f>VLOOKUP(Table4[[#This Row],[DON_code]],Table_Donor[],2,FALSE)</f>
        <v>Unidentified donor</v>
      </c>
      <c r="C34" s="31" t="s">
        <v>2004</v>
      </c>
      <c r="D34" s="33">
        <v>835000</v>
      </c>
      <c r="E34" s="31" t="s">
        <v>1962</v>
      </c>
      <c r="F34" s="33" t="str">
        <f>IF(Table4[[#This Row],[FundingStatus]]="Confirmed Funding","PLEDGE CODE?"," ")</f>
        <v xml:space="preserve"> </v>
      </c>
      <c r="G34" s="31" t="s">
        <v>1915</v>
      </c>
      <c r="H34" s="31"/>
    </row>
    <row r="35" spans="1:8">
      <c r="A35" s="31" t="s">
        <v>1474</v>
      </c>
      <c r="B35" s="32" t="str">
        <f>VLOOKUP(Table4[[#This Row],[DON_code]],Table_Donor[],2,FALSE)</f>
        <v>Asian Disaster Preparedness Center</v>
      </c>
      <c r="C35" s="31" t="s">
        <v>2012</v>
      </c>
      <c r="D35" s="33">
        <v>37888</v>
      </c>
      <c r="E35" s="31" t="s">
        <v>1919</v>
      </c>
      <c r="F35" s="33" t="s">
        <v>2013</v>
      </c>
      <c r="G35" s="31" t="s">
        <v>2011</v>
      </c>
      <c r="H35" s="31"/>
    </row>
    <row r="36" spans="1:8">
      <c r="A36" s="31" t="s">
        <v>88</v>
      </c>
      <c r="B36" s="32" t="str">
        <f>VLOOKUP(Table4[[#This Row],[DON_code]],Table_Donor[],2,FALSE)</f>
        <v>Austrian Red Cross</v>
      </c>
      <c r="C36" s="31" t="s">
        <v>2012</v>
      </c>
      <c r="D36" s="33">
        <v>5971</v>
      </c>
      <c r="E36" s="31" t="s">
        <v>1919</v>
      </c>
      <c r="F36" s="33" t="s">
        <v>2014</v>
      </c>
      <c r="G36" s="31" t="s">
        <v>1915</v>
      </c>
      <c r="H36" s="31"/>
    </row>
    <row r="37" spans="1:8">
      <c r="A37" s="31" t="s">
        <v>100</v>
      </c>
      <c r="B37" s="32" t="str">
        <f>VLOOKUP(Table4[[#This Row],[DON_code]],Table_Donor[],2,FALSE)</f>
        <v>Australian Red Cross</v>
      </c>
      <c r="C37" s="31" t="s">
        <v>2012</v>
      </c>
      <c r="D37" s="33">
        <v>17962</v>
      </c>
      <c r="E37" s="31" t="s">
        <v>1919</v>
      </c>
      <c r="F37" s="33" t="s">
        <v>2015</v>
      </c>
      <c r="G37" s="31" t="s">
        <v>1915</v>
      </c>
      <c r="H37" s="31"/>
    </row>
    <row r="38" spans="1:8">
      <c r="A38" s="31" t="s">
        <v>1208</v>
      </c>
      <c r="B38" s="32" t="str">
        <f>VLOOKUP(Table4[[#This Row],[DON_code]],Table_Donor[],2,FALSE)</f>
        <v>Unidentified donor</v>
      </c>
      <c r="C38" s="31" t="s">
        <v>2012</v>
      </c>
      <c r="D38" s="33">
        <v>18845</v>
      </c>
      <c r="E38" s="31" t="s">
        <v>1919</v>
      </c>
      <c r="F38" s="33" t="s">
        <v>1996</v>
      </c>
      <c r="G38" s="31" t="s">
        <v>1915</v>
      </c>
      <c r="H38" s="31"/>
    </row>
    <row r="39" spans="1:8">
      <c r="A39" s="31" t="s">
        <v>1288</v>
      </c>
      <c r="B39" s="32" t="str">
        <f>VLOOKUP(Table4[[#This Row],[DON_code]],Table_Donor[],2,FALSE)</f>
        <v>DFID Partnership grant</v>
      </c>
      <c r="C39" s="31" t="s">
        <v>2012</v>
      </c>
      <c r="D39" s="33">
        <v>75000</v>
      </c>
      <c r="E39" s="31" t="s">
        <v>1920</v>
      </c>
      <c r="F39" s="33" t="str">
        <f>IF(Table4[[#This Row],[FundingStatus]]="Confirmed Funding","PLEDGE CODE?"," ")</f>
        <v xml:space="preserve"> </v>
      </c>
      <c r="G39" s="31" t="s">
        <v>1915</v>
      </c>
      <c r="H39" s="31"/>
    </row>
    <row r="40" spans="1:8">
      <c r="A40" s="31" t="s">
        <v>894</v>
      </c>
      <c r="B40" s="32" t="str">
        <f>VLOOKUP(Table4[[#This Row],[DON_code]],Table_Donor[],2,FALSE)</f>
        <v>Norwegian Red Cross</v>
      </c>
      <c r="C40" s="31" t="s">
        <v>2012</v>
      </c>
      <c r="D40" s="33">
        <v>35000</v>
      </c>
      <c r="E40" s="31" t="s">
        <v>1920</v>
      </c>
      <c r="F40" s="33" t="str">
        <f>IF(Table4[[#This Row],[FundingStatus]]="Confirmed Funding","PLEDGE CODE?"," ")</f>
        <v xml:space="preserve"> </v>
      </c>
      <c r="G40" s="31" t="s">
        <v>1915</v>
      </c>
      <c r="H40" s="31"/>
    </row>
    <row r="41" spans="1:8">
      <c r="A41" s="31" t="s">
        <v>1210</v>
      </c>
      <c r="B41" s="32" t="str">
        <f>VLOOKUP(Table4[[#This Row],[DON_code]],Table_Donor[],2,FALSE)</f>
        <v>American Red Cross</v>
      </c>
      <c r="C41" s="31" t="s">
        <v>2012</v>
      </c>
      <c r="D41" s="33">
        <v>66000</v>
      </c>
      <c r="E41" s="31" t="s">
        <v>1920</v>
      </c>
      <c r="F41" s="33" t="str">
        <f>IF(Table4[[#This Row],[FundingStatus]]="Confirmed Funding","PLEDGE CODE?"," ")</f>
        <v xml:space="preserve"> </v>
      </c>
      <c r="G41" s="31" t="s">
        <v>1915</v>
      </c>
      <c r="H41" s="31"/>
    </row>
    <row r="42" spans="1:8">
      <c r="A42" s="31" t="s">
        <v>682</v>
      </c>
      <c r="B42" s="32" t="str">
        <f>VLOOKUP(Table4[[#This Row],[DON_code]],Table_Donor[],2,FALSE)</f>
        <v xml:space="preserve">The Republic of Korea National Red Cross          </v>
      </c>
      <c r="C42" s="31" t="s">
        <v>2012</v>
      </c>
      <c r="D42" s="33">
        <v>66000</v>
      </c>
      <c r="E42" s="31" t="s">
        <v>1920</v>
      </c>
      <c r="F42" s="33" t="str">
        <f>IF(Table4[[#This Row],[FundingStatus]]="Confirmed Funding","PLEDGE CODE?"," ")</f>
        <v xml:space="preserve"> </v>
      </c>
      <c r="G42" s="31" t="s">
        <v>1915</v>
      </c>
      <c r="H42" s="31"/>
    </row>
    <row r="43" spans="1:8">
      <c r="A43" s="31" t="s">
        <v>1044</v>
      </c>
      <c r="B43" s="32" t="str">
        <f>VLOOKUP(Table4[[#This Row],[DON_code]],Table_Donor[],2,FALSE)</f>
        <v xml:space="preserve">Singapore Red Cross Society                       </v>
      </c>
      <c r="C43" s="31" t="s">
        <v>2012</v>
      </c>
      <c r="D43" s="33">
        <v>66000</v>
      </c>
      <c r="E43" s="31" t="s">
        <v>1920</v>
      </c>
      <c r="F43" s="33" t="str">
        <f>IF(Table4[[#This Row],[FundingStatus]]="Confirmed Funding","PLEDGE CODE?"," ")</f>
        <v xml:space="preserve"> </v>
      </c>
      <c r="G43" s="31" t="s">
        <v>1915</v>
      </c>
      <c r="H43" s="31"/>
    </row>
    <row r="44" spans="1:8">
      <c r="A44" s="31" t="s">
        <v>626</v>
      </c>
      <c r="B44" s="32" t="str">
        <f>VLOOKUP(Table4[[#This Row],[DON_code]],Table_Donor[],2,FALSE)</f>
        <v>Italian Red Cross</v>
      </c>
      <c r="C44" s="31" t="s">
        <v>2012</v>
      </c>
      <c r="D44" s="33">
        <v>50000</v>
      </c>
      <c r="E44" s="31" t="s">
        <v>1920</v>
      </c>
      <c r="F44" s="33" t="str">
        <f>IF(Table4[[#This Row],[FundingStatus]]="Confirmed Funding","PLEDGE CODE?"," ")</f>
        <v xml:space="preserve"> </v>
      </c>
      <c r="G44" s="31" t="s">
        <v>1915</v>
      </c>
      <c r="H44" s="31"/>
    </row>
    <row r="45" spans="1:8">
      <c r="A45" s="31" t="s">
        <v>646</v>
      </c>
      <c r="B45" s="32" t="str">
        <f>VLOOKUP(Table4[[#This Row],[DON_code]],Table_Donor[],2,FALSE)</f>
        <v>Japanese Red Cross Society</v>
      </c>
      <c r="C45" s="31" t="s">
        <v>2012</v>
      </c>
      <c r="D45" s="33">
        <v>15000</v>
      </c>
      <c r="E45" s="31" t="s">
        <v>1920</v>
      </c>
      <c r="F45" s="33" t="str">
        <f>IF(Table4[[#This Row],[FundingStatus]]="Confirmed Funding","PLEDGE CODE?"," ")</f>
        <v xml:space="preserve"> </v>
      </c>
      <c r="G45" s="31" t="s">
        <v>1915</v>
      </c>
      <c r="H45" s="31"/>
    </row>
    <row r="46" spans="1:8">
      <c r="A46" s="31" t="s">
        <v>1208</v>
      </c>
      <c r="B46" s="32" t="str">
        <f>VLOOKUP(Table4[[#This Row],[DON_code]],Table_Donor[],2,FALSE)</f>
        <v>Unidentified donor</v>
      </c>
      <c r="C46" s="31" t="s">
        <v>2016</v>
      </c>
      <c r="D46" s="33">
        <v>3779928</v>
      </c>
      <c r="E46" s="31" t="s">
        <v>1919</v>
      </c>
      <c r="F46" s="33" t="s">
        <v>1996</v>
      </c>
      <c r="G46" s="31" t="s">
        <v>1915</v>
      </c>
      <c r="H46" s="31"/>
    </row>
    <row r="47" spans="1:8">
      <c r="A47" s="31" t="s">
        <v>1208</v>
      </c>
      <c r="B47" s="32" t="str">
        <f>VLOOKUP(Table4[[#This Row],[DON_code]],Table_Donor[],2,FALSE)</f>
        <v>Unidentified donor</v>
      </c>
      <c r="C47" s="31" t="s">
        <v>2020</v>
      </c>
      <c r="D47" s="33">
        <v>3854</v>
      </c>
      <c r="E47" s="31" t="s">
        <v>1919</v>
      </c>
      <c r="F47" s="33" t="s">
        <v>1996</v>
      </c>
      <c r="G47" s="31" t="s">
        <v>1915</v>
      </c>
      <c r="H47" s="31"/>
    </row>
    <row r="48" spans="1:8">
      <c r="A48" s="31" t="s">
        <v>206</v>
      </c>
      <c r="B48" s="32" t="str">
        <f>VLOOKUP(Table4[[#This Row],[DON_code]],Table_Donor[],2,FALSE)</f>
        <v>The Canadian Red Cross Society</v>
      </c>
      <c r="C48" s="31" t="s">
        <v>2020</v>
      </c>
      <c r="D48" s="33">
        <v>16146</v>
      </c>
      <c r="E48" s="31" t="s">
        <v>1920</v>
      </c>
      <c r="F48" s="33"/>
      <c r="G48" s="31" t="s">
        <v>1915</v>
      </c>
      <c r="H48" s="31"/>
    </row>
    <row r="49" spans="1:8">
      <c r="A49" s="31" t="s">
        <v>1036</v>
      </c>
      <c r="B49" s="32" t="str">
        <f>VLOOKUP(Table4[[#This Row],[DON_code]],Table_Donor[],2,FALSE)</f>
        <v>Swedish Red Cross</v>
      </c>
      <c r="C49" s="31" t="s">
        <v>2021</v>
      </c>
      <c r="D49" s="33">
        <v>3245</v>
      </c>
      <c r="E49" s="31" t="s">
        <v>1919</v>
      </c>
      <c r="F49" s="33" t="s">
        <v>1994</v>
      </c>
      <c r="G49" s="31" t="s">
        <v>1915</v>
      </c>
      <c r="H49" s="31"/>
    </row>
    <row r="50" spans="1:8">
      <c r="A50" s="31" t="s">
        <v>100</v>
      </c>
      <c r="B50" s="32" t="str">
        <f>VLOOKUP(Table4[[#This Row],[DON_code]],Table_Donor[],2,FALSE)</f>
        <v>Australian Red Cross</v>
      </c>
      <c r="C50" s="31" t="s">
        <v>2021</v>
      </c>
      <c r="D50" s="33">
        <v>364</v>
      </c>
      <c r="E50" s="31" t="s">
        <v>1919</v>
      </c>
      <c r="F50" s="33" t="s">
        <v>2023</v>
      </c>
      <c r="G50" s="31" t="s">
        <v>1915</v>
      </c>
      <c r="H50" s="31"/>
    </row>
    <row r="51" spans="1:8">
      <c r="A51" s="31" t="s">
        <v>100</v>
      </c>
      <c r="B51" s="32" t="str">
        <f>VLOOKUP(Table4[[#This Row],[DON_code]],Table_Donor[],2,FALSE)</f>
        <v>Australian Red Cross</v>
      </c>
      <c r="C51" s="31" t="s">
        <v>2021</v>
      </c>
      <c r="D51" s="33">
        <v>35193</v>
      </c>
      <c r="E51" s="31" t="s">
        <v>1919</v>
      </c>
      <c r="F51" s="33" t="s">
        <v>2024</v>
      </c>
      <c r="G51" s="31" t="s">
        <v>1915</v>
      </c>
      <c r="H51" s="31"/>
    </row>
    <row r="52" spans="1:8">
      <c r="A52" s="31" t="s">
        <v>1208</v>
      </c>
      <c r="B52" s="32" t="str">
        <f>VLOOKUP(Table4[[#This Row],[DON_code]],Table_Donor[],2,FALSE)</f>
        <v>Unidentified donor</v>
      </c>
      <c r="C52" s="31" t="s">
        <v>2021</v>
      </c>
      <c r="D52" s="33">
        <v>1493</v>
      </c>
      <c r="E52" s="31" t="s">
        <v>1919</v>
      </c>
      <c r="F52" s="33" t="s">
        <v>1996</v>
      </c>
      <c r="G52" s="31" t="s">
        <v>1915</v>
      </c>
      <c r="H52" s="31"/>
    </row>
    <row r="53" spans="1:8">
      <c r="A53" s="31" t="s">
        <v>100</v>
      </c>
      <c r="B53" s="32" t="str">
        <f>VLOOKUP(Table4[[#This Row],[DON_code]],Table_Donor[],2,FALSE)</f>
        <v>Australian Red Cross</v>
      </c>
      <c r="C53" s="31" t="s">
        <v>2021</v>
      </c>
      <c r="D53" s="33"/>
      <c r="E53" s="31"/>
      <c r="F53" s="33" t="str">
        <f>IF(Table4[[#This Row],[FundingStatus]]="Confirmed Funding","PLEDGE CODE?"," ")</f>
        <v xml:space="preserve"> </v>
      </c>
      <c r="G53" s="31"/>
      <c r="H53" s="31"/>
    </row>
    <row r="54" spans="1:8">
      <c r="A54" s="31"/>
      <c r="B54" s="32" t="e">
        <f>VLOOKUP(Table4[[#This Row],[DON_code]],Table_Donor[],2,FALSE)</f>
        <v>#N/A</v>
      </c>
      <c r="C54" s="31"/>
      <c r="D54" s="33"/>
      <c r="E54" s="31"/>
      <c r="F54" s="33" t="str">
        <f>IF(Table4[[#This Row],[FundingStatus]]="Confirmed Funding","PLEDGE CODE?"," ")</f>
        <v xml:space="preserve"> </v>
      </c>
      <c r="G54" s="31"/>
      <c r="H54" s="31"/>
    </row>
    <row r="55" spans="1:8">
      <c r="A55" s="31"/>
      <c r="B55" s="32" t="e">
        <f>VLOOKUP(Table4[[#This Row],[DON_code]],Table_Donor[],2,FALSE)</f>
        <v>#N/A</v>
      </c>
      <c r="C55" s="31"/>
      <c r="D55" s="33"/>
      <c r="E55" s="31"/>
      <c r="F55" s="33" t="str">
        <f>IF(Table4[[#This Row],[FundingStatus]]="Confirmed Funding","PLEDGE CODE?"," ")</f>
        <v xml:space="preserve"> </v>
      </c>
      <c r="G55" s="31"/>
      <c r="H55" s="31"/>
    </row>
    <row r="56" spans="1:8">
      <c r="A56" s="31"/>
      <c r="B56" s="32" t="e">
        <f>VLOOKUP(Table4[[#This Row],[DON_code]],Table_Donor[],2,FALSE)</f>
        <v>#N/A</v>
      </c>
      <c r="C56" s="31"/>
      <c r="D56" s="33"/>
      <c r="E56" s="31"/>
      <c r="F56" s="33" t="str">
        <f>IF(Table4[[#This Row],[FundingStatus]]="Confirmed Funding","PLEDGE CODE?"," ")</f>
        <v xml:space="preserve"> </v>
      </c>
      <c r="G56" s="31"/>
      <c r="H56" s="31"/>
    </row>
    <row r="57" spans="1:8">
      <c r="A57" s="31"/>
      <c r="B57" s="32" t="e">
        <f>VLOOKUP(Table4[[#This Row],[DON_code]],Table_Donor[],2,FALSE)</f>
        <v>#N/A</v>
      </c>
      <c r="C57" s="31"/>
      <c r="D57" s="33"/>
      <c r="E57" s="31"/>
      <c r="F57" s="33" t="str">
        <f>IF(Table4[[#This Row],[FundingStatus]]="Confirmed Funding","PLEDGE CODE?"," ")</f>
        <v xml:space="preserve"> </v>
      </c>
      <c r="G57" s="31"/>
      <c r="H57" s="31"/>
    </row>
    <row r="58" spans="1:8">
      <c r="A58" s="31"/>
      <c r="B58" s="32" t="e">
        <f>VLOOKUP(Table4[[#This Row],[DON_code]],Table_Donor[],2,FALSE)</f>
        <v>#N/A</v>
      </c>
      <c r="C58" s="31"/>
      <c r="D58" s="33"/>
      <c r="E58" s="31"/>
      <c r="F58" s="33" t="str">
        <f>IF(Table4[[#This Row],[FundingStatus]]="Confirmed Funding","PLEDGE CODE?"," ")</f>
        <v xml:space="preserve"> </v>
      </c>
      <c r="G58" s="31"/>
      <c r="H58" s="31"/>
    </row>
    <row r="59" spans="1:8">
      <c r="A59" s="31"/>
      <c r="B59" s="32" t="e">
        <f>VLOOKUP(Table4[[#This Row],[DON_code]],Table_Donor[],2,FALSE)</f>
        <v>#N/A</v>
      </c>
      <c r="C59" s="31"/>
      <c r="D59" s="33"/>
      <c r="E59" s="31"/>
      <c r="F59" s="33" t="str">
        <f>IF(Table4[[#This Row],[FundingStatus]]="Confirmed Funding","PLEDGE CODE?"," ")</f>
        <v xml:space="preserve"> </v>
      </c>
      <c r="G59" s="31"/>
      <c r="H59" s="31"/>
    </row>
    <row r="60" spans="1:8">
      <c r="A60" s="31"/>
      <c r="B60" s="32" t="e">
        <f>VLOOKUP(Table4[[#This Row],[DON_code]],Table_Donor[],2,FALSE)</f>
        <v>#N/A</v>
      </c>
      <c r="C60" s="31"/>
      <c r="D60" s="33"/>
      <c r="E60" s="31"/>
      <c r="F60" s="33" t="str">
        <f>IF(Table4[[#This Row],[FundingStatus]]="Confirmed Funding","PLEDGE CODE?"," ")</f>
        <v xml:space="preserve"> </v>
      </c>
      <c r="G60" s="31"/>
      <c r="H60" s="31"/>
    </row>
    <row r="61" spans="1:8">
      <c r="A61" s="31"/>
      <c r="B61" s="32" t="e">
        <f>VLOOKUP(Table4[[#This Row],[DON_code]],Table_Donor[],2,FALSE)</f>
        <v>#N/A</v>
      </c>
      <c r="C61" s="31"/>
      <c r="D61" s="33"/>
      <c r="E61" s="31"/>
      <c r="F61" s="33" t="str">
        <f>IF(Table4[[#This Row],[FundingStatus]]="Confirmed Funding","PLEDGE CODE?"," ")</f>
        <v xml:space="preserve"> </v>
      </c>
      <c r="G61" s="31"/>
      <c r="H61" s="31"/>
    </row>
    <row r="62" spans="1:8">
      <c r="A62" s="31"/>
      <c r="B62" s="32" t="e">
        <f>VLOOKUP(Table4[[#This Row],[DON_code]],Table_Donor[],2,FALSE)</f>
        <v>#N/A</v>
      </c>
      <c r="C62" s="31"/>
      <c r="D62" s="33"/>
      <c r="E62" s="31"/>
      <c r="F62" s="33" t="str">
        <f>IF(Table4[[#This Row],[FundingStatus]]="Confirmed Funding","PLEDGE CODE?"," ")</f>
        <v xml:space="preserve"> </v>
      </c>
      <c r="G62" s="31"/>
      <c r="H62" s="31"/>
    </row>
    <row r="63" spans="1:8">
      <c r="A63" s="31"/>
      <c r="B63" s="32" t="e">
        <f>VLOOKUP(Table4[[#This Row],[DON_code]],Table_Donor[],2,FALSE)</f>
        <v>#N/A</v>
      </c>
      <c r="C63" s="31"/>
      <c r="D63" s="33"/>
      <c r="E63" s="31"/>
      <c r="F63" s="33" t="str">
        <f>IF(Table4[[#This Row],[FundingStatus]]="Confirmed Funding","PLEDGE CODE?"," ")</f>
        <v xml:space="preserve"> </v>
      </c>
      <c r="G63" s="31"/>
      <c r="H63" s="31"/>
    </row>
    <row r="64" spans="1:8">
      <c r="A64" s="31"/>
      <c r="B64" s="32" t="e">
        <f>VLOOKUP(Table4[[#This Row],[DON_code]],Table_Donor[],2,FALSE)</f>
        <v>#N/A</v>
      </c>
      <c r="C64" s="31"/>
      <c r="D64" s="33"/>
      <c r="E64" s="31"/>
      <c r="F64" s="33" t="str">
        <f>IF(Table4[[#This Row],[FundingStatus]]="Confirmed Funding","PLEDGE CODE?"," ")</f>
        <v xml:space="preserve"> </v>
      </c>
      <c r="G64" s="31"/>
      <c r="H64" s="31"/>
    </row>
    <row r="65" spans="1:8">
      <c r="A65" s="31"/>
      <c r="B65" s="32" t="e">
        <f>VLOOKUP(Table4[[#This Row],[DON_code]],Table_Donor[],2,FALSE)</f>
        <v>#N/A</v>
      </c>
      <c r="C65" s="31"/>
      <c r="D65" s="33"/>
      <c r="E65" s="31"/>
      <c r="F65" s="33" t="str">
        <f>IF(Table4[[#This Row],[FundingStatus]]="Confirmed Funding","PLEDGE CODE?"," ")</f>
        <v xml:space="preserve"> </v>
      </c>
      <c r="G65" s="31"/>
      <c r="H65" s="31"/>
    </row>
    <row r="66" spans="1:8">
      <c r="A66" s="31"/>
      <c r="B66" s="32" t="e">
        <f>VLOOKUP(Table4[[#This Row],[DON_code]],Table_Donor[],2,FALSE)</f>
        <v>#N/A</v>
      </c>
      <c r="C66" s="31"/>
      <c r="D66" s="33"/>
      <c r="E66" s="31"/>
      <c r="F66" s="33" t="str">
        <f>IF(Table4[[#This Row],[FundingStatus]]="Confirmed Funding","PLEDGE CODE?"," ")</f>
        <v xml:space="preserve"> </v>
      </c>
      <c r="G66" s="31"/>
      <c r="H66" s="31"/>
    </row>
    <row r="67" spans="1:8">
      <c r="A67" s="31"/>
      <c r="B67" s="32" t="e">
        <f>VLOOKUP(Table4[[#This Row],[DON_code]],Table_Donor[],2,FALSE)</f>
        <v>#N/A</v>
      </c>
      <c r="C67" s="31"/>
      <c r="D67" s="33"/>
      <c r="E67" s="31"/>
      <c r="F67" s="33" t="str">
        <f>IF(Table4[[#This Row],[FundingStatus]]="Confirmed Funding","PLEDGE CODE?"," ")</f>
        <v xml:space="preserve"> </v>
      </c>
      <c r="G67" s="31"/>
      <c r="H67" s="31"/>
    </row>
    <row r="68" spans="1:8">
      <c r="A68" s="31"/>
      <c r="B68" s="32" t="e">
        <f>VLOOKUP(Table4[[#This Row],[DON_code]],Table_Donor[],2,FALSE)</f>
        <v>#N/A</v>
      </c>
      <c r="C68" s="31"/>
      <c r="D68" s="33"/>
      <c r="E68" s="31"/>
      <c r="F68" s="33" t="str">
        <f>IF(Table4[[#This Row],[FundingStatus]]="Confirmed Funding","PLEDGE CODE?"," ")</f>
        <v xml:space="preserve"> </v>
      </c>
      <c r="G68" s="31"/>
      <c r="H68" s="31"/>
    </row>
    <row r="69" spans="1:8">
      <c r="A69" s="31"/>
      <c r="B69" s="32" t="e">
        <f>VLOOKUP(Table4[[#This Row],[DON_code]],Table_Donor[],2,FALSE)</f>
        <v>#N/A</v>
      </c>
      <c r="C69" s="31"/>
      <c r="D69" s="33"/>
      <c r="E69" s="31"/>
      <c r="F69" s="33" t="str">
        <f>IF(Table4[[#This Row],[FundingStatus]]="Confirmed Funding","PLEDGE CODE?"," ")</f>
        <v xml:space="preserve"> </v>
      </c>
      <c r="G69" s="31"/>
      <c r="H69" s="31"/>
    </row>
    <row r="70" spans="1:8">
      <c r="A70" s="31"/>
      <c r="B70" s="32" t="e">
        <f>VLOOKUP(Table4[[#This Row],[DON_code]],Table_Donor[],2,FALSE)</f>
        <v>#N/A</v>
      </c>
      <c r="C70" s="31"/>
      <c r="D70" s="33"/>
      <c r="E70" s="31"/>
      <c r="F70" s="33" t="str">
        <f>IF(Table4[[#This Row],[FundingStatus]]="Confirmed Funding","PLEDGE CODE?"," ")</f>
        <v xml:space="preserve"> </v>
      </c>
      <c r="G70" s="31"/>
      <c r="H70" s="31"/>
    </row>
    <row r="71" spans="1:8">
      <c r="A71" s="31"/>
      <c r="B71" s="32" t="e">
        <f>VLOOKUP(Table4[[#This Row],[DON_code]],Table_Donor[],2,FALSE)</f>
        <v>#N/A</v>
      </c>
      <c r="C71" s="31"/>
      <c r="D71" s="33"/>
      <c r="E71" s="31"/>
      <c r="F71" s="33" t="str">
        <f>IF(Table4[[#This Row],[FundingStatus]]="Confirmed Funding","PLEDGE CODE?"," ")</f>
        <v xml:space="preserve"> </v>
      </c>
      <c r="G71" s="31"/>
      <c r="H71" s="31"/>
    </row>
    <row r="72" spans="1:8">
      <c r="A72" s="31"/>
      <c r="B72" s="32" t="e">
        <f>VLOOKUP(Table4[[#This Row],[DON_code]],Table_Donor[],2,FALSE)</f>
        <v>#N/A</v>
      </c>
      <c r="C72" s="31"/>
      <c r="D72" s="33"/>
      <c r="E72" s="31"/>
      <c r="F72" s="33" t="str">
        <f>IF(Table4[[#This Row],[FundingStatus]]="Confirmed Funding","PLEDGE CODE?"," ")</f>
        <v xml:space="preserve"> </v>
      </c>
      <c r="G72" s="31"/>
      <c r="H72" s="31"/>
    </row>
    <row r="73" spans="1:8">
      <c r="A73" s="31"/>
      <c r="B73" s="32" t="e">
        <f>VLOOKUP(Table4[[#This Row],[DON_code]],Table_Donor[],2,FALSE)</f>
        <v>#N/A</v>
      </c>
      <c r="C73" s="31"/>
      <c r="D73" s="33"/>
      <c r="E73" s="31"/>
      <c r="F73" s="33" t="str">
        <f>IF(Table4[[#This Row],[FundingStatus]]="Confirmed Funding","PLEDGE CODE?"," ")</f>
        <v xml:space="preserve"> </v>
      </c>
      <c r="G73" s="31"/>
      <c r="H73" s="31"/>
    </row>
    <row r="74" spans="1:8">
      <c r="A74" s="31"/>
      <c r="B74" s="32" t="e">
        <f>VLOOKUP(Table4[[#This Row],[DON_code]],Table_Donor[],2,FALSE)</f>
        <v>#N/A</v>
      </c>
      <c r="C74" s="31"/>
      <c r="D74" s="33"/>
      <c r="E74" s="31"/>
      <c r="F74" s="33" t="str">
        <f>IF(Table4[[#This Row],[FundingStatus]]="Confirmed Funding","PLEDGE CODE?"," ")</f>
        <v xml:space="preserve"> </v>
      </c>
      <c r="G74" s="31"/>
      <c r="H74" s="31"/>
    </row>
    <row r="75" spans="1:8">
      <c r="A75" s="34"/>
      <c r="B75" s="35" t="e">
        <f>VLOOKUP(Table4[[#This Row],[DON_code]],Table_Donor[],2,FALSE)</f>
        <v>#N/A</v>
      </c>
      <c r="C75" s="34"/>
      <c r="D75" s="36"/>
      <c r="E75" s="34"/>
      <c r="F75" s="33" t="str">
        <f>IF(Table4[[#This Row],[FundingStatus]]="Confirmed Funding","PLEDGE CODE?"," ")</f>
        <v xml:space="preserve"> </v>
      </c>
      <c r="G75" s="34"/>
      <c r="H75" s="34"/>
    </row>
    <row r="76" spans="1:8">
      <c r="A76" s="34"/>
      <c r="B76" s="35" t="e">
        <f>VLOOKUP(Table4[[#This Row],[DON_code]],Table_Donor[],2,FALSE)</f>
        <v>#N/A</v>
      </c>
      <c r="C76" s="34"/>
      <c r="D76" s="36"/>
      <c r="E76" s="34"/>
      <c r="F76" s="33" t="str">
        <f>IF(Table4[[#This Row],[FundingStatus]]="Confirmed Funding","PLEDGE CODE?"," ")</f>
        <v xml:space="preserve"> </v>
      </c>
      <c r="G76" s="34"/>
      <c r="H76" s="34"/>
    </row>
    <row r="77" spans="1:8">
      <c r="A77" s="34"/>
      <c r="B77" s="35" t="e">
        <f>VLOOKUP(Table4[[#This Row],[DON_code]],Table_Donor[],2,FALSE)</f>
        <v>#N/A</v>
      </c>
      <c r="C77" s="34"/>
      <c r="D77" s="36"/>
      <c r="E77" s="34"/>
      <c r="F77" s="33" t="str">
        <f>IF(Table4[[#This Row],[FundingStatus]]="Confirmed Funding","PLEDGE CODE?"," ")</f>
        <v xml:space="preserve"> </v>
      </c>
      <c r="G77" s="34"/>
      <c r="H77" s="34"/>
    </row>
    <row r="78" spans="1:8">
      <c r="A78" s="34"/>
      <c r="B78" s="35" t="e">
        <f>VLOOKUP(Table4[[#This Row],[DON_code]],Table_Donor[],2,FALSE)</f>
        <v>#N/A</v>
      </c>
      <c r="C78" s="34"/>
      <c r="D78" s="36"/>
      <c r="E78" s="34"/>
      <c r="F78" s="33" t="str">
        <f>IF(Table4[[#This Row],[FundingStatus]]="Confirmed Funding","PLEDGE CODE?"," ")</f>
        <v xml:space="preserve"> </v>
      </c>
      <c r="G78" s="34"/>
      <c r="H78" s="34"/>
    </row>
    <row r="79" spans="1:8">
      <c r="A79" s="34"/>
      <c r="B79" s="35" t="e">
        <f>VLOOKUP(Table4[[#This Row],[DON_code]],Table_Donor[],2,FALSE)</f>
        <v>#N/A</v>
      </c>
      <c r="C79" s="34"/>
      <c r="D79" s="36"/>
      <c r="E79" s="34"/>
      <c r="F79" s="33" t="str">
        <f>IF(Table4[[#This Row],[FundingStatus]]="Confirmed Funding","PLEDGE CODE?"," ")</f>
        <v xml:space="preserve"> </v>
      </c>
      <c r="G79" s="34"/>
      <c r="H79" s="34"/>
    </row>
    <row r="80" spans="1:8">
      <c r="A80" s="34"/>
      <c r="B80" s="35" t="e">
        <f>VLOOKUP(Table4[[#This Row],[DON_code]],Table_Donor[],2,FALSE)</f>
        <v>#N/A</v>
      </c>
      <c r="C80" s="34"/>
      <c r="D80" s="36"/>
      <c r="E80" s="34"/>
      <c r="F80" s="33" t="str">
        <f>IF(Table4[[#This Row],[FundingStatus]]="Confirmed Funding","PLEDGE CODE?"," ")</f>
        <v xml:space="preserve"> </v>
      </c>
      <c r="G80" s="34"/>
      <c r="H80" s="34"/>
    </row>
    <row r="81" spans="1:8">
      <c r="A81" s="34"/>
      <c r="B81" s="35" t="e">
        <f>VLOOKUP(Table4[[#This Row],[DON_code]],Table_Donor[],2,FALSE)</f>
        <v>#N/A</v>
      </c>
      <c r="C81" s="34"/>
      <c r="D81" s="36"/>
      <c r="E81" s="34"/>
      <c r="F81" s="33" t="str">
        <f>IF(Table4[[#This Row],[FundingStatus]]="Confirmed Funding","PLEDGE CODE?"," ")</f>
        <v xml:space="preserve"> </v>
      </c>
      <c r="G81" s="34"/>
      <c r="H81" s="34"/>
    </row>
    <row r="82" spans="1:8">
      <c r="A82" s="34"/>
      <c r="B82" s="35" t="e">
        <f>VLOOKUP(Table4[[#This Row],[DON_code]],Table_Donor[],2,FALSE)</f>
        <v>#N/A</v>
      </c>
      <c r="C82" s="34"/>
      <c r="D82" s="36"/>
      <c r="E82" s="34"/>
      <c r="F82" s="33" t="str">
        <f>IF(Table4[[#This Row],[FundingStatus]]="Confirmed Funding","PLEDGE CODE?"," ")</f>
        <v xml:space="preserve"> </v>
      </c>
      <c r="G82" s="34"/>
      <c r="H82" s="34"/>
    </row>
    <row r="83" spans="1:8">
      <c r="A83" s="34"/>
      <c r="B83" s="35" t="e">
        <f>VLOOKUP(Table4[[#This Row],[DON_code]],Table_Donor[],2,FALSE)</f>
        <v>#N/A</v>
      </c>
      <c r="C83" s="34"/>
      <c r="D83" s="36"/>
      <c r="E83" s="34"/>
      <c r="F83" s="33" t="str">
        <f>IF(Table4[[#This Row],[FundingStatus]]="Confirmed Funding","PLEDGE CODE?"," ")</f>
        <v xml:space="preserve"> </v>
      </c>
      <c r="G83" s="34"/>
      <c r="H83" s="34"/>
    </row>
    <row r="84" spans="1:8">
      <c r="A84" s="31"/>
      <c r="B84" s="32" t="e">
        <f>VLOOKUP(Table4[[#This Row],[DON_code]],Table_Donor[],2,FALSE)</f>
        <v>#N/A</v>
      </c>
      <c r="C84" s="31"/>
      <c r="D84" s="33"/>
      <c r="E84" s="31"/>
      <c r="F84" s="33" t="str">
        <f>IF(Table4[[#This Row],[FundingStatus]]="Confirmed Funding","PLEDGE CODE?"," ")</f>
        <v xml:space="preserve"> </v>
      </c>
      <c r="G84" s="31"/>
      <c r="H84" s="31"/>
    </row>
  </sheetData>
  <mergeCells count="4">
    <mergeCell ref="D4:F4"/>
    <mergeCell ref="D5:F5"/>
    <mergeCell ref="D6:F6"/>
    <mergeCell ref="D7:F7"/>
  </mergeCells>
  <conditionalFormatting sqref="F10:F84">
    <cfRule type="cellIs" dxfId="22" priority="2" operator="equal">
      <formula>"PLEDGE CODE?"</formula>
    </cfRule>
  </conditionalFormatting>
  <dataValidations count="3">
    <dataValidation type="list" allowBlank="1" showInputMessage="1" showErrorMessage="1" promptTitle="Cash or Kind?" prompt="Select from List" sqref="G10:G84">
      <formula1>CashKind</formula1>
    </dataValidation>
    <dataValidation type="list" allowBlank="1" showInputMessage="1" showErrorMessage="1" promptTitle="Funding Status" prompt="Select from List" sqref="E10:E84">
      <formula1>FundingStatus</formula1>
    </dataValidation>
    <dataValidation type="list" allowBlank="1" showInputMessage="1" showErrorMessage="1" sqref="A10:A84">
      <formula1>DonorCodes</formula1>
    </dataValidation>
  </dataValidations>
  <pageMargins left="0.39370078740157483" right="0.39370078740157483" top="0.39370078740157483" bottom="0.59055118110236227" header="0.31496062992125984" footer="0.31496062992125984"/>
  <pageSetup paperSize="9" scale="85" fitToHeight="999" orientation="landscape" r:id="rId1"/>
  <headerFooter>
    <oddFooter>&amp;LFunding Plan 2013&amp;RPage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F31"/>
  <sheetViews>
    <sheetView topLeftCell="A13" workbookViewId="0">
      <selection activeCell="F31" sqref="F31"/>
    </sheetView>
  </sheetViews>
  <sheetFormatPr defaultRowHeight="14.25"/>
  <cols>
    <col min="1" max="1" width="36.5703125" style="13" customWidth="1"/>
    <col min="2" max="6" width="17.140625" style="13" customWidth="1"/>
    <col min="7" max="7" width="11.28515625" style="13" bestFit="1" customWidth="1"/>
    <col min="8" max="16384" width="9.140625" style="13"/>
  </cols>
  <sheetData>
    <row r="1" spans="1:6" ht="13.5" customHeight="1">
      <c r="A1" s="12" t="s">
        <v>1923</v>
      </c>
    </row>
    <row r="2" spans="1:6" ht="24" customHeight="1">
      <c r="A2" s="14" t="s">
        <v>1927</v>
      </c>
      <c r="D2" s="15" t="s">
        <v>1980</v>
      </c>
    </row>
    <row r="4" spans="1:6" s="17" customFormat="1" ht="22.5" customHeight="1">
      <c r="A4" s="16" t="s">
        <v>1924</v>
      </c>
      <c r="B4" s="16"/>
      <c r="D4" s="53" t="str">
        <f>'Budget &amp; Funding Summary'!E4</f>
        <v>Bangkok Regional Delegation</v>
      </c>
      <c r="E4" s="53"/>
      <c r="F4" s="53"/>
    </row>
    <row r="5" spans="1:6" s="17" customFormat="1" ht="22.5" customHeight="1">
      <c r="A5" s="18" t="s">
        <v>1925</v>
      </c>
      <c r="B5" s="19"/>
      <c r="D5" s="53" t="str">
        <f>'Budget &amp; Funding Summary'!E5</f>
        <v>Asia and Pacific</v>
      </c>
      <c r="E5" s="53"/>
      <c r="F5" s="53"/>
    </row>
    <row r="6" spans="1:6" s="17" customFormat="1" ht="22.5" customHeight="1">
      <c r="A6" s="18" t="s">
        <v>1939</v>
      </c>
      <c r="B6" s="19"/>
      <c r="D6" s="54" t="str">
        <f>'Budget &amp; Funding Summary'!E6</f>
        <v>05.10.2012</v>
      </c>
      <c r="E6" s="54"/>
      <c r="F6" s="54"/>
    </row>
    <row r="7" spans="1:6" s="17" customFormat="1" ht="22.5" customHeight="1">
      <c r="A7" s="18" t="s">
        <v>1926</v>
      </c>
      <c r="B7" s="19"/>
      <c r="D7" s="53" t="str">
        <f>'Budget &amp; Funding Summary'!E7</f>
        <v>Andy MCELROY</v>
      </c>
      <c r="E7" s="53"/>
      <c r="F7" s="53"/>
    </row>
    <row r="11" spans="1:6" hidden="1">
      <c r="A11" s="42" t="s">
        <v>1932</v>
      </c>
      <c r="B11" s="43"/>
      <c r="C11" s="43"/>
      <c r="D11" s="43"/>
      <c r="E11" s="43"/>
      <c r="F11" s="43"/>
    </row>
    <row r="12" spans="1:6" s="37" customFormat="1">
      <c r="A12" s="43"/>
      <c r="B12" s="44" t="s">
        <v>1919</v>
      </c>
      <c r="C12" s="44" t="s">
        <v>1920</v>
      </c>
      <c r="D12" s="44" t="s">
        <v>1962</v>
      </c>
      <c r="E12" s="44" t="s">
        <v>1921</v>
      </c>
      <c r="F12" s="44" t="s">
        <v>1917</v>
      </c>
    </row>
    <row r="13" spans="1:6">
      <c r="A13" s="45" t="s">
        <v>1915</v>
      </c>
      <c r="B13" s="46">
        <v>5620631</v>
      </c>
      <c r="C13" s="46">
        <v>1600186</v>
      </c>
      <c r="D13" s="46">
        <v>835000</v>
      </c>
      <c r="E13" s="46">
        <v>50000</v>
      </c>
      <c r="F13" s="46">
        <v>8105817</v>
      </c>
    </row>
    <row r="14" spans="1:6">
      <c r="A14" s="47" t="s">
        <v>1211</v>
      </c>
      <c r="B14" s="46"/>
      <c r="C14" s="46">
        <v>66000</v>
      </c>
      <c r="D14" s="46"/>
      <c r="E14" s="46"/>
      <c r="F14" s="46">
        <v>66000</v>
      </c>
    </row>
    <row r="15" spans="1:6">
      <c r="A15" s="47" t="s">
        <v>1289</v>
      </c>
      <c r="B15" s="46"/>
      <c r="C15" s="46">
        <v>134000</v>
      </c>
      <c r="D15" s="46"/>
      <c r="E15" s="46"/>
      <c r="F15" s="46">
        <v>134000</v>
      </c>
    </row>
    <row r="16" spans="1:6">
      <c r="A16" s="47" t="s">
        <v>895</v>
      </c>
      <c r="B16" s="46"/>
      <c r="C16" s="46">
        <v>35000</v>
      </c>
      <c r="D16" s="46"/>
      <c r="E16" s="46"/>
      <c r="F16" s="46">
        <v>35000</v>
      </c>
    </row>
    <row r="17" spans="1:6">
      <c r="A17" s="47" t="s">
        <v>1037</v>
      </c>
      <c r="B17" s="46">
        <v>239596</v>
      </c>
      <c r="C17" s="46">
        <v>510000</v>
      </c>
      <c r="D17" s="46"/>
      <c r="E17" s="46"/>
      <c r="F17" s="46">
        <v>749596</v>
      </c>
    </row>
    <row r="18" spans="1:6">
      <c r="A18" s="47" t="s">
        <v>1209</v>
      </c>
      <c r="B18" s="46">
        <v>4196559</v>
      </c>
      <c r="C18" s="46"/>
      <c r="D18" s="46">
        <v>835000</v>
      </c>
      <c r="E18" s="46">
        <v>50000</v>
      </c>
      <c r="F18" s="46">
        <v>5081559</v>
      </c>
    </row>
    <row r="19" spans="1:6">
      <c r="A19" s="47" t="s">
        <v>371</v>
      </c>
      <c r="B19" s="46">
        <v>294319</v>
      </c>
      <c r="C19" s="46"/>
      <c r="D19" s="46"/>
      <c r="E19" s="46"/>
      <c r="F19" s="46">
        <v>294319</v>
      </c>
    </row>
    <row r="20" spans="1:6">
      <c r="A20" s="47" t="s">
        <v>89</v>
      </c>
      <c r="B20" s="46">
        <v>5971</v>
      </c>
      <c r="C20" s="46"/>
      <c r="D20" s="46"/>
      <c r="E20" s="46"/>
      <c r="F20" s="46">
        <v>5971</v>
      </c>
    </row>
    <row r="21" spans="1:6">
      <c r="A21" s="47" t="s">
        <v>647</v>
      </c>
      <c r="B21" s="46">
        <v>34736</v>
      </c>
      <c r="C21" s="46">
        <v>125000</v>
      </c>
      <c r="D21" s="46"/>
      <c r="E21" s="46"/>
      <c r="F21" s="46">
        <v>159736</v>
      </c>
    </row>
    <row r="22" spans="1:6">
      <c r="A22" s="47" t="s">
        <v>101</v>
      </c>
      <c r="B22" s="46">
        <v>133175</v>
      </c>
      <c r="C22" s="46">
        <v>87000</v>
      </c>
      <c r="D22" s="46"/>
      <c r="E22" s="46"/>
      <c r="F22" s="46">
        <v>220175</v>
      </c>
    </row>
    <row r="23" spans="1:6">
      <c r="A23" s="47" t="s">
        <v>207</v>
      </c>
      <c r="B23" s="46">
        <v>678387</v>
      </c>
      <c r="C23" s="46">
        <v>16146</v>
      </c>
      <c r="D23" s="46"/>
      <c r="E23" s="46"/>
      <c r="F23" s="46">
        <v>694533</v>
      </c>
    </row>
    <row r="24" spans="1:6">
      <c r="A24" s="47" t="s">
        <v>1475</v>
      </c>
      <c r="B24" s="46">
        <v>37888</v>
      </c>
      <c r="C24" s="46"/>
      <c r="D24" s="46"/>
      <c r="E24" s="46"/>
      <c r="F24" s="46">
        <v>37888</v>
      </c>
    </row>
    <row r="25" spans="1:6">
      <c r="A25" s="47" t="s">
        <v>531</v>
      </c>
      <c r="B25" s="46"/>
      <c r="C25" s="46">
        <v>445040</v>
      </c>
      <c r="D25" s="46"/>
      <c r="E25" s="46"/>
      <c r="F25" s="46">
        <v>445040</v>
      </c>
    </row>
    <row r="26" spans="1:6">
      <c r="A26" s="47" t="s">
        <v>683</v>
      </c>
      <c r="B26" s="46"/>
      <c r="C26" s="46">
        <v>66000</v>
      </c>
      <c r="D26" s="46"/>
      <c r="E26" s="46"/>
      <c r="F26" s="46">
        <v>66000</v>
      </c>
    </row>
    <row r="27" spans="1:6">
      <c r="A27" s="47" t="s">
        <v>1045</v>
      </c>
      <c r="B27" s="46"/>
      <c r="C27" s="46">
        <v>66000</v>
      </c>
      <c r="D27" s="46"/>
      <c r="E27" s="46"/>
      <c r="F27" s="46">
        <v>66000</v>
      </c>
    </row>
    <row r="28" spans="1:6">
      <c r="A28" s="47" t="s">
        <v>627</v>
      </c>
      <c r="B28" s="46"/>
      <c r="C28" s="46">
        <v>50000</v>
      </c>
      <c r="D28" s="46"/>
      <c r="E28" s="46"/>
      <c r="F28" s="46">
        <v>50000</v>
      </c>
    </row>
    <row r="29" spans="1:6">
      <c r="A29" s="45" t="s">
        <v>1916</v>
      </c>
      <c r="B29" s="46"/>
      <c r="C29" s="46">
        <v>96000</v>
      </c>
      <c r="D29" s="46"/>
      <c r="E29" s="46"/>
      <c r="F29" s="46">
        <v>96000</v>
      </c>
    </row>
    <row r="30" spans="1:6">
      <c r="A30" s="47" t="s">
        <v>101</v>
      </c>
      <c r="B30" s="46"/>
      <c r="C30" s="46">
        <v>96000</v>
      </c>
      <c r="D30" s="46"/>
      <c r="E30" s="46"/>
      <c r="F30" s="46">
        <v>96000</v>
      </c>
    </row>
    <row r="31" spans="1:6">
      <c r="A31" s="45" t="s">
        <v>1917</v>
      </c>
      <c r="B31" s="46">
        <v>5620631</v>
      </c>
      <c r="C31" s="46">
        <v>1696186</v>
      </c>
      <c r="D31" s="46">
        <v>835000</v>
      </c>
      <c r="E31" s="46">
        <v>50000</v>
      </c>
      <c r="F31" s="46">
        <v>8201817</v>
      </c>
    </row>
  </sheetData>
  <mergeCells count="4">
    <mergeCell ref="D4:F4"/>
    <mergeCell ref="D5:F5"/>
    <mergeCell ref="D6:F6"/>
    <mergeCell ref="D7:F7"/>
  </mergeCells>
  <pageMargins left="0.39370078740157483" right="0.39370078740157483" top="0.39370078740157483" bottom="0.59055118110236227" header="0.31496062992125984" footer="0.31496062992125984"/>
  <pageSetup paperSize="9" scale="85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959"/>
  <sheetViews>
    <sheetView topLeftCell="A647" workbookViewId="0">
      <selection activeCell="B47" sqref="B47"/>
    </sheetView>
  </sheetViews>
  <sheetFormatPr defaultRowHeight="15"/>
  <cols>
    <col min="1" max="1" width="12.7109375" bestFit="1" customWidth="1"/>
    <col min="2" max="3" width="49.7109375" bestFit="1" customWidth="1"/>
    <col min="4" max="4" width="14.42578125" bestFit="1" customWidth="1"/>
    <col min="5" max="5" width="14.5703125" bestFit="1" customWidth="1"/>
    <col min="6" max="6" width="18.5703125" bestFit="1" customWidth="1"/>
    <col min="7" max="7" width="19.28515625" bestFit="1" customWidth="1"/>
    <col min="8" max="8" width="18.85546875" bestFit="1" customWidth="1"/>
    <col min="9" max="9" width="14.140625" bestFit="1" customWidth="1"/>
    <col min="10" max="10" width="23.28515625" bestFit="1" customWidth="1"/>
  </cols>
  <sheetData>
    <row r="1" spans="1:2">
      <c r="A1" s="9" t="s">
        <v>1947</v>
      </c>
    </row>
    <row r="3" spans="1:2">
      <c r="A3" t="s">
        <v>0</v>
      </c>
      <c r="B3" t="s">
        <v>1</v>
      </c>
    </row>
    <row r="4" spans="1:2">
      <c r="A4" t="s">
        <v>2</v>
      </c>
      <c r="B4" t="s">
        <v>3</v>
      </c>
    </row>
    <row r="5" spans="1:2">
      <c r="A5" t="s">
        <v>4</v>
      </c>
      <c r="B5" t="s">
        <v>5</v>
      </c>
    </row>
    <row r="6" spans="1:2">
      <c r="A6" t="s">
        <v>6</v>
      </c>
      <c r="B6" t="s">
        <v>7</v>
      </c>
    </row>
    <row r="7" spans="1:2">
      <c r="A7" t="s">
        <v>8</v>
      </c>
      <c r="B7" t="s">
        <v>9</v>
      </c>
    </row>
    <row r="8" spans="1:2">
      <c r="A8" t="s">
        <v>10</v>
      </c>
      <c r="B8" t="s">
        <v>11</v>
      </c>
    </row>
    <row r="9" spans="1:2">
      <c r="A9" t="s">
        <v>12</v>
      </c>
      <c r="B9" t="s">
        <v>13</v>
      </c>
    </row>
    <row r="10" spans="1:2">
      <c r="A10" t="s">
        <v>14</v>
      </c>
      <c r="B10" t="s">
        <v>15</v>
      </c>
    </row>
    <row r="11" spans="1:2">
      <c r="A11" t="s">
        <v>16</v>
      </c>
      <c r="B11" t="s">
        <v>17</v>
      </c>
    </row>
    <row r="12" spans="1:2">
      <c r="A12" t="s">
        <v>18</v>
      </c>
      <c r="B12" t="s">
        <v>19</v>
      </c>
    </row>
    <row r="13" spans="1:2">
      <c r="A13" t="s">
        <v>20</v>
      </c>
      <c r="B13" t="s">
        <v>21</v>
      </c>
    </row>
    <row r="14" spans="1:2">
      <c r="A14" t="s">
        <v>22</v>
      </c>
      <c r="B14" t="s">
        <v>23</v>
      </c>
    </row>
    <row r="15" spans="1:2">
      <c r="A15" t="s">
        <v>24</v>
      </c>
      <c r="B15" t="s">
        <v>25</v>
      </c>
    </row>
    <row r="16" spans="1:2">
      <c r="A16" t="s">
        <v>26</v>
      </c>
      <c r="B16" t="s">
        <v>27</v>
      </c>
    </row>
    <row r="17" spans="1:2">
      <c r="A17" t="s">
        <v>28</v>
      </c>
      <c r="B17" t="s">
        <v>29</v>
      </c>
    </row>
    <row r="18" spans="1:2">
      <c r="A18" t="s">
        <v>30</v>
      </c>
      <c r="B18" t="s">
        <v>31</v>
      </c>
    </row>
    <row r="19" spans="1:2">
      <c r="A19" t="s">
        <v>32</v>
      </c>
      <c r="B19" t="s">
        <v>33</v>
      </c>
    </row>
    <row r="20" spans="1:2">
      <c r="A20" t="s">
        <v>34</v>
      </c>
      <c r="B20" t="s">
        <v>35</v>
      </c>
    </row>
    <row r="21" spans="1:2">
      <c r="A21" t="s">
        <v>36</v>
      </c>
      <c r="B21" t="s">
        <v>37</v>
      </c>
    </row>
    <row r="22" spans="1:2">
      <c r="A22" t="s">
        <v>38</v>
      </c>
      <c r="B22" t="s">
        <v>39</v>
      </c>
    </row>
    <row r="23" spans="1:2">
      <c r="A23" t="s">
        <v>40</v>
      </c>
      <c r="B23" t="s">
        <v>41</v>
      </c>
    </row>
    <row r="24" spans="1:2">
      <c r="A24" t="s">
        <v>42</v>
      </c>
      <c r="B24" t="s">
        <v>43</v>
      </c>
    </row>
    <row r="25" spans="1:2">
      <c r="A25" t="s">
        <v>44</v>
      </c>
      <c r="B25" t="s">
        <v>45</v>
      </c>
    </row>
    <row r="26" spans="1:2">
      <c r="A26" t="s">
        <v>46</v>
      </c>
      <c r="B26" t="s">
        <v>47</v>
      </c>
    </row>
    <row r="27" spans="1:2">
      <c r="A27" t="s">
        <v>48</v>
      </c>
      <c r="B27" t="s">
        <v>49</v>
      </c>
    </row>
    <row r="28" spans="1:2">
      <c r="A28" t="s">
        <v>50</v>
      </c>
      <c r="B28" t="s">
        <v>51</v>
      </c>
    </row>
    <row r="29" spans="1:2">
      <c r="A29" t="s">
        <v>52</v>
      </c>
      <c r="B29" t="s">
        <v>53</v>
      </c>
    </row>
    <row r="30" spans="1:2">
      <c r="A30" t="s">
        <v>54</v>
      </c>
      <c r="B30" t="s">
        <v>55</v>
      </c>
    </row>
    <row r="31" spans="1:2">
      <c r="A31" t="s">
        <v>56</v>
      </c>
      <c r="B31" t="s">
        <v>57</v>
      </c>
    </row>
    <row r="32" spans="1:2">
      <c r="A32" t="s">
        <v>58</v>
      </c>
      <c r="B32" t="s">
        <v>59</v>
      </c>
    </row>
    <row r="33" spans="1:2">
      <c r="A33" t="s">
        <v>60</v>
      </c>
      <c r="B33" t="s">
        <v>61</v>
      </c>
    </row>
    <row r="34" spans="1:2">
      <c r="A34" t="s">
        <v>62</v>
      </c>
      <c r="B34" t="s">
        <v>63</v>
      </c>
    </row>
    <row r="35" spans="1:2">
      <c r="A35" t="s">
        <v>64</v>
      </c>
      <c r="B35" t="s">
        <v>65</v>
      </c>
    </row>
    <row r="36" spans="1:2">
      <c r="A36" t="s">
        <v>66</v>
      </c>
      <c r="B36" t="s">
        <v>67</v>
      </c>
    </row>
    <row r="37" spans="1:2">
      <c r="A37" t="s">
        <v>68</v>
      </c>
      <c r="B37" t="s">
        <v>69</v>
      </c>
    </row>
    <row r="38" spans="1:2">
      <c r="A38" t="s">
        <v>70</v>
      </c>
      <c r="B38" t="s">
        <v>71</v>
      </c>
    </row>
    <row r="39" spans="1:2">
      <c r="A39" t="s">
        <v>72</v>
      </c>
      <c r="B39" t="s">
        <v>73</v>
      </c>
    </row>
    <row r="40" spans="1:2">
      <c r="A40" t="s">
        <v>74</v>
      </c>
      <c r="B40" t="s">
        <v>75</v>
      </c>
    </row>
    <row r="41" spans="1:2">
      <c r="A41" t="s">
        <v>76</v>
      </c>
      <c r="B41" t="s">
        <v>77</v>
      </c>
    </row>
    <row r="42" spans="1:2">
      <c r="A42" t="s">
        <v>78</v>
      </c>
      <c r="B42" t="s">
        <v>79</v>
      </c>
    </row>
    <row r="43" spans="1:2">
      <c r="A43" t="s">
        <v>80</v>
      </c>
      <c r="B43" t="s">
        <v>81</v>
      </c>
    </row>
    <row r="44" spans="1:2">
      <c r="A44" t="s">
        <v>82</v>
      </c>
      <c r="B44" t="s">
        <v>83</v>
      </c>
    </row>
    <row r="45" spans="1:2">
      <c r="A45" t="s">
        <v>84</v>
      </c>
      <c r="B45" t="s">
        <v>85</v>
      </c>
    </row>
    <row r="46" spans="1:2">
      <c r="A46" t="s">
        <v>86</v>
      </c>
      <c r="B46" t="s">
        <v>87</v>
      </c>
    </row>
    <row r="47" spans="1:2">
      <c r="A47" t="s">
        <v>88</v>
      </c>
      <c r="B47" t="s">
        <v>89</v>
      </c>
    </row>
    <row r="48" spans="1:2">
      <c r="A48" t="s">
        <v>90</v>
      </c>
      <c r="B48" t="s">
        <v>91</v>
      </c>
    </row>
    <row r="49" spans="1:2">
      <c r="A49" t="s">
        <v>92</v>
      </c>
      <c r="B49" t="s">
        <v>93</v>
      </c>
    </row>
    <row r="50" spans="1:2">
      <c r="A50" t="s">
        <v>94</v>
      </c>
      <c r="B50" t="s">
        <v>95</v>
      </c>
    </row>
    <row r="51" spans="1:2">
      <c r="A51" t="s">
        <v>96</v>
      </c>
      <c r="B51" t="s">
        <v>97</v>
      </c>
    </row>
    <row r="52" spans="1:2">
      <c r="A52" t="s">
        <v>98</v>
      </c>
      <c r="B52" t="s">
        <v>99</v>
      </c>
    </row>
    <row r="53" spans="1:2">
      <c r="A53" t="s">
        <v>100</v>
      </c>
      <c r="B53" t="s">
        <v>101</v>
      </c>
    </row>
    <row r="54" spans="1:2">
      <c r="A54" t="s">
        <v>102</v>
      </c>
      <c r="B54" t="s">
        <v>103</v>
      </c>
    </row>
    <row r="55" spans="1:2">
      <c r="A55" t="s">
        <v>104</v>
      </c>
      <c r="B55" t="s">
        <v>105</v>
      </c>
    </row>
    <row r="56" spans="1:2">
      <c r="A56" t="s">
        <v>106</v>
      </c>
      <c r="B56" t="s">
        <v>107</v>
      </c>
    </row>
    <row r="57" spans="1:2">
      <c r="A57" t="s">
        <v>108</v>
      </c>
      <c r="B57" t="s">
        <v>109</v>
      </c>
    </row>
    <row r="58" spans="1:2">
      <c r="A58" t="s">
        <v>110</v>
      </c>
      <c r="B58" t="s">
        <v>111</v>
      </c>
    </row>
    <row r="59" spans="1:2">
      <c r="A59" t="s">
        <v>112</v>
      </c>
      <c r="B59" t="s">
        <v>113</v>
      </c>
    </row>
    <row r="60" spans="1:2">
      <c r="A60" t="s">
        <v>114</v>
      </c>
      <c r="B60" t="s">
        <v>115</v>
      </c>
    </row>
    <row r="61" spans="1:2">
      <c r="A61" t="s">
        <v>116</v>
      </c>
      <c r="B61" t="s">
        <v>117</v>
      </c>
    </row>
    <row r="62" spans="1:2">
      <c r="A62" t="s">
        <v>118</v>
      </c>
      <c r="B62" t="s">
        <v>119</v>
      </c>
    </row>
    <row r="63" spans="1:2">
      <c r="A63" t="s">
        <v>120</v>
      </c>
      <c r="B63" t="s">
        <v>121</v>
      </c>
    </row>
    <row r="64" spans="1:2">
      <c r="A64" t="s">
        <v>122</v>
      </c>
      <c r="B64" t="s">
        <v>123</v>
      </c>
    </row>
    <row r="65" spans="1:2">
      <c r="A65" t="s">
        <v>124</v>
      </c>
      <c r="B65" t="s">
        <v>125</v>
      </c>
    </row>
    <row r="66" spans="1:2">
      <c r="A66" t="s">
        <v>126</v>
      </c>
      <c r="B66" t="s">
        <v>127</v>
      </c>
    </row>
    <row r="67" spans="1:2">
      <c r="A67" t="s">
        <v>128</v>
      </c>
      <c r="B67" t="s">
        <v>129</v>
      </c>
    </row>
    <row r="68" spans="1:2">
      <c r="A68" t="s">
        <v>130</v>
      </c>
      <c r="B68" t="s">
        <v>131</v>
      </c>
    </row>
    <row r="69" spans="1:2">
      <c r="A69" t="s">
        <v>132</v>
      </c>
      <c r="B69" t="s">
        <v>133</v>
      </c>
    </row>
    <row r="70" spans="1:2">
      <c r="A70" t="s">
        <v>134</v>
      </c>
      <c r="B70" t="s">
        <v>135</v>
      </c>
    </row>
    <row r="71" spans="1:2">
      <c r="A71" t="s">
        <v>136</v>
      </c>
      <c r="B71" t="s">
        <v>137</v>
      </c>
    </row>
    <row r="72" spans="1:2">
      <c r="A72" t="s">
        <v>138</v>
      </c>
      <c r="B72" t="s">
        <v>139</v>
      </c>
    </row>
    <row r="73" spans="1:2">
      <c r="A73" t="s">
        <v>140</v>
      </c>
      <c r="B73" t="s">
        <v>141</v>
      </c>
    </row>
    <row r="74" spans="1:2">
      <c r="A74" t="s">
        <v>142</v>
      </c>
      <c r="B74" t="s">
        <v>143</v>
      </c>
    </row>
    <row r="75" spans="1:2">
      <c r="A75" t="s">
        <v>144</v>
      </c>
      <c r="B75" t="s">
        <v>145</v>
      </c>
    </row>
    <row r="76" spans="1:2">
      <c r="A76" t="s">
        <v>146</v>
      </c>
      <c r="B76" t="s">
        <v>147</v>
      </c>
    </row>
    <row r="77" spans="1:2">
      <c r="A77" t="s">
        <v>148</v>
      </c>
      <c r="B77" t="s">
        <v>149</v>
      </c>
    </row>
    <row r="78" spans="1:2">
      <c r="A78" t="s">
        <v>150</v>
      </c>
      <c r="B78" t="s">
        <v>151</v>
      </c>
    </row>
    <row r="79" spans="1:2">
      <c r="A79" t="s">
        <v>152</v>
      </c>
      <c r="B79" t="s">
        <v>153</v>
      </c>
    </row>
    <row r="80" spans="1:2">
      <c r="A80" t="s">
        <v>154</v>
      </c>
      <c r="B80" t="s">
        <v>155</v>
      </c>
    </row>
    <row r="81" spans="1:2">
      <c r="A81" t="s">
        <v>156</v>
      </c>
      <c r="B81" t="s">
        <v>157</v>
      </c>
    </row>
    <row r="82" spans="1:2">
      <c r="A82" t="s">
        <v>158</v>
      </c>
      <c r="B82" t="s">
        <v>159</v>
      </c>
    </row>
    <row r="83" spans="1:2">
      <c r="A83" t="s">
        <v>160</v>
      </c>
      <c r="B83" t="s">
        <v>161</v>
      </c>
    </row>
    <row r="84" spans="1:2">
      <c r="A84" t="s">
        <v>162</v>
      </c>
      <c r="B84" t="s">
        <v>163</v>
      </c>
    </row>
    <row r="85" spans="1:2">
      <c r="A85" t="s">
        <v>164</v>
      </c>
      <c r="B85" t="s">
        <v>165</v>
      </c>
    </row>
    <row r="86" spans="1:2">
      <c r="A86" t="s">
        <v>166</v>
      </c>
      <c r="B86" t="s">
        <v>167</v>
      </c>
    </row>
    <row r="87" spans="1:2">
      <c r="A87" t="s">
        <v>168</v>
      </c>
      <c r="B87" t="s">
        <v>169</v>
      </c>
    </row>
    <row r="88" spans="1:2">
      <c r="A88" t="s">
        <v>170</v>
      </c>
      <c r="B88" t="s">
        <v>171</v>
      </c>
    </row>
    <row r="89" spans="1:2">
      <c r="A89" t="s">
        <v>172</v>
      </c>
      <c r="B89" t="s">
        <v>173</v>
      </c>
    </row>
    <row r="90" spans="1:2">
      <c r="A90" t="s">
        <v>174</v>
      </c>
      <c r="B90" t="s">
        <v>175</v>
      </c>
    </row>
    <row r="91" spans="1:2">
      <c r="A91" t="s">
        <v>176</v>
      </c>
      <c r="B91" t="s">
        <v>177</v>
      </c>
    </row>
    <row r="92" spans="1:2">
      <c r="A92" t="s">
        <v>178</v>
      </c>
      <c r="B92" t="s">
        <v>179</v>
      </c>
    </row>
    <row r="93" spans="1:2">
      <c r="A93" t="s">
        <v>180</v>
      </c>
      <c r="B93" t="s">
        <v>181</v>
      </c>
    </row>
    <row r="94" spans="1:2">
      <c r="A94" t="s">
        <v>182</v>
      </c>
      <c r="B94" t="s">
        <v>183</v>
      </c>
    </row>
    <row r="95" spans="1:2">
      <c r="A95" t="s">
        <v>184</v>
      </c>
      <c r="B95" t="s">
        <v>185</v>
      </c>
    </row>
    <row r="96" spans="1:2">
      <c r="A96" t="s">
        <v>186</v>
      </c>
      <c r="B96" t="s">
        <v>187</v>
      </c>
    </row>
    <row r="97" spans="1:2">
      <c r="A97" t="s">
        <v>188</v>
      </c>
      <c r="B97" t="s">
        <v>189</v>
      </c>
    </row>
    <row r="98" spans="1:2">
      <c r="A98" t="s">
        <v>190</v>
      </c>
      <c r="B98" t="s">
        <v>191</v>
      </c>
    </row>
    <row r="99" spans="1:2">
      <c r="A99" t="s">
        <v>192</v>
      </c>
      <c r="B99" t="s">
        <v>193</v>
      </c>
    </row>
    <row r="100" spans="1:2">
      <c r="A100" t="s">
        <v>194</v>
      </c>
      <c r="B100" t="s">
        <v>195</v>
      </c>
    </row>
    <row r="101" spans="1:2">
      <c r="A101" t="s">
        <v>196</v>
      </c>
      <c r="B101" t="s">
        <v>197</v>
      </c>
    </row>
    <row r="102" spans="1:2">
      <c r="A102" t="s">
        <v>198</v>
      </c>
      <c r="B102" t="s">
        <v>199</v>
      </c>
    </row>
    <row r="103" spans="1:2">
      <c r="A103" t="s">
        <v>200</v>
      </c>
      <c r="B103" t="s">
        <v>201</v>
      </c>
    </row>
    <row r="104" spans="1:2">
      <c r="A104" t="s">
        <v>202</v>
      </c>
      <c r="B104" t="s">
        <v>203</v>
      </c>
    </row>
    <row r="105" spans="1:2">
      <c r="A105" t="s">
        <v>204</v>
      </c>
      <c r="B105" t="s">
        <v>205</v>
      </c>
    </row>
    <row r="106" spans="1:2">
      <c r="A106" t="s">
        <v>206</v>
      </c>
      <c r="B106" t="s">
        <v>207</v>
      </c>
    </row>
    <row r="107" spans="1:2">
      <c r="A107" t="s">
        <v>208</v>
      </c>
      <c r="B107" t="s">
        <v>209</v>
      </c>
    </row>
    <row r="108" spans="1:2">
      <c r="A108" t="s">
        <v>210</v>
      </c>
      <c r="B108" t="s">
        <v>211</v>
      </c>
    </row>
    <row r="109" spans="1:2">
      <c r="A109" t="s">
        <v>212</v>
      </c>
      <c r="B109" t="s">
        <v>213</v>
      </c>
    </row>
    <row r="110" spans="1:2">
      <c r="A110" t="s">
        <v>214</v>
      </c>
      <c r="B110" t="s">
        <v>215</v>
      </c>
    </row>
    <row r="111" spans="1:2">
      <c r="A111" t="s">
        <v>216</v>
      </c>
      <c r="B111" t="s">
        <v>217</v>
      </c>
    </row>
    <row r="112" spans="1:2">
      <c r="A112" t="s">
        <v>218</v>
      </c>
      <c r="B112" t="s">
        <v>219</v>
      </c>
    </row>
    <row r="113" spans="1:2">
      <c r="A113" t="s">
        <v>220</v>
      </c>
      <c r="B113" t="s">
        <v>221</v>
      </c>
    </row>
    <row r="114" spans="1:2">
      <c r="A114" t="s">
        <v>222</v>
      </c>
      <c r="B114" t="s">
        <v>223</v>
      </c>
    </row>
    <row r="115" spans="1:2">
      <c r="A115" t="s">
        <v>224</v>
      </c>
      <c r="B115" t="s">
        <v>225</v>
      </c>
    </row>
    <row r="116" spans="1:2">
      <c r="A116" t="s">
        <v>226</v>
      </c>
      <c r="B116" t="s">
        <v>227</v>
      </c>
    </row>
    <row r="117" spans="1:2">
      <c r="A117" t="s">
        <v>228</v>
      </c>
      <c r="B117" t="s">
        <v>229</v>
      </c>
    </row>
    <row r="118" spans="1:2">
      <c r="A118" t="s">
        <v>230</v>
      </c>
      <c r="B118" t="s">
        <v>231</v>
      </c>
    </row>
    <row r="119" spans="1:2">
      <c r="A119" t="s">
        <v>232</v>
      </c>
      <c r="B119" t="s">
        <v>233</v>
      </c>
    </row>
    <row r="120" spans="1:2">
      <c r="A120" t="s">
        <v>234</v>
      </c>
      <c r="B120" t="s">
        <v>235</v>
      </c>
    </row>
    <row r="121" spans="1:2">
      <c r="A121" t="s">
        <v>236</v>
      </c>
      <c r="B121" t="s">
        <v>237</v>
      </c>
    </row>
    <row r="122" spans="1:2">
      <c r="A122" t="s">
        <v>238</v>
      </c>
      <c r="B122" t="s">
        <v>239</v>
      </c>
    </row>
    <row r="123" spans="1:2">
      <c r="A123" t="s">
        <v>240</v>
      </c>
      <c r="B123" t="s">
        <v>241</v>
      </c>
    </row>
    <row r="124" spans="1:2">
      <c r="A124" t="s">
        <v>242</v>
      </c>
      <c r="B124" t="s">
        <v>243</v>
      </c>
    </row>
    <row r="125" spans="1:2">
      <c r="A125" t="s">
        <v>244</v>
      </c>
      <c r="B125" t="s">
        <v>245</v>
      </c>
    </row>
    <row r="126" spans="1:2">
      <c r="A126" t="s">
        <v>246</v>
      </c>
      <c r="B126" t="s">
        <v>247</v>
      </c>
    </row>
    <row r="127" spans="1:2">
      <c r="A127" t="s">
        <v>248</v>
      </c>
      <c r="B127" t="s">
        <v>249</v>
      </c>
    </row>
    <row r="128" spans="1:2">
      <c r="A128" t="s">
        <v>250</v>
      </c>
      <c r="B128" t="s">
        <v>251</v>
      </c>
    </row>
    <row r="129" spans="1:2">
      <c r="A129" t="s">
        <v>252</v>
      </c>
      <c r="B129" t="s">
        <v>253</v>
      </c>
    </row>
    <row r="130" spans="1:2">
      <c r="A130" t="s">
        <v>254</v>
      </c>
      <c r="B130" t="s">
        <v>255</v>
      </c>
    </row>
    <row r="131" spans="1:2">
      <c r="A131" t="s">
        <v>256</v>
      </c>
      <c r="B131" t="s">
        <v>257</v>
      </c>
    </row>
    <row r="132" spans="1:2">
      <c r="A132" t="s">
        <v>258</v>
      </c>
      <c r="B132" t="s">
        <v>259</v>
      </c>
    </row>
    <row r="133" spans="1:2">
      <c r="A133" t="s">
        <v>260</v>
      </c>
      <c r="B133" t="s">
        <v>261</v>
      </c>
    </row>
    <row r="134" spans="1:2">
      <c r="A134" t="s">
        <v>262</v>
      </c>
      <c r="B134" t="s">
        <v>263</v>
      </c>
    </row>
    <row r="135" spans="1:2">
      <c r="A135" t="s">
        <v>264</v>
      </c>
      <c r="B135" t="s">
        <v>265</v>
      </c>
    </row>
    <row r="136" spans="1:2">
      <c r="A136" t="s">
        <v>266</v>
      </c>
      <c r="B136" t="s">
        <v>267</v>
      </c>
    </row>
    <row r="137" spans="1:2">
      <c r="A137" t="s">
        <v>268</v>
      </c>
      <c r="B137" t="s">
        <v>269</v>
      </c>
    </row>
    <row r="138" spans="1:2">
      <c r="A138" t="s">
        <v>270</v>
      </c>
      <c r="B138" t="s">
        <v>271</v>
      </c>
    </row>
    <row r="139" spans="1:2">
      <c r="A139" t="s">
        <v>272</v>
      </c>
      <c r="B139" t="s">
        <v>273</v>
      </c>
    </row>
    <row r="140" spans="1:2">
      <c r="A140" t="s">
        <v>274</v>
      </c>
      <c r="B140" t="s">
        <v>275</v>
      </c>
    </row>
    <row r="141" spans="1:2">
      <c r="A141" t="s">
        <v>276</v>
      </c>
      <c r="B141" t="s">
        <v>277</v>
      </c>
    </row>
    <row r="142" spans="1:2">
      <c r="A142" t="s">
        <v>278</v>
      </c>
      <c r="B142" t="s">
        <v>279</v>
      </c>
    </row>
    <row r="143" spans="1:2">
      <c r="A143" t="s">
        <v>280</v>
      </c>
      <c r="B143" t="s">
        <v>281</v>
      </c>
    </row>
    <row r="144" spans="1:2">
      <c r="A144" t="s">
        <v>282</v>
      </c>
      <c r="B144" t="s">
        <v>283</v>
      </c>
    </row>
    <row r="145" spans="1:2">
      <c r="A145" t="s">
        <v>284</v>
      </c>
      <c r="B145" t="s">
        <v>285</v>
      </c>
    </row>
    <row r="146" spans="1:2">
      <c r="A146" t="s">
        <v>286</v>
      </c>
      <c r="B146" t="s">
        <v>287</v>
      </c>
    </row>
    <row r="147" spans="1:2">
      <c r="A147" t="s">
        <v>288</v>
      </c>
      <c r="B147" t="s">
        <v>289</v>
      </c>
    </row>
    <row r="148" spans="1:2">
      <c r="A148" t="s">
        <v>290</v>
      </c>
      <c r="B148" t="s">
        <v>291</v>
      </c>
    </row>
    <row r="149" spans="1:2">
      <c r="A149" t="s">
        <v>292</v>
      </c>
      <c r="B149" t="s">
        <v>293</v>
      </c>
    </row>
    <row r="150" spans="1:2">
      <c r="A150" t="s">
        <v>294</v>
      </c>
      <c r="B150" t="s">
        <v>295</v>
      </c>
    </row>
    <row r="151" spans="1:2">
      <c r="A151" t="s">
        <v>296</v>
      </c>
      <c r="B151" t="s">
        <v>297</v>
      </c>
    </row>
    <row r="152" spans="1:2">
      <c r="A152" t="s">
        <v>298</v>
      </c>
      <c r="B152" t="s">
        <v>299</v>
      </c>
    </row>
    <row r="153" spans="1:2">
      <c r="A153" t="s">
        <v>300</v>
      </c>
      <c r="B153" t="s">
        <v>301</v>
      </c>
    </row>
    <row r="154" spans="1:2">
      <c r="A154" t="s">
        <v>302</v>
      </c>
      <c r="B154" t="s">
        <v>303</v>
      </c>
    </row>
    <row r="155" spans="1:2">
      <c r="A155" t="s">
        <v>304</v>
      </c>
      <c r="B155" t="s">
        <v>305</v>
      </c>
    </row>
    <row r="156" spans="1:2">
      <c r="A156" t="s">
        <v>306</v>
      </c>
      <c r="B156" t="s">
        <v>307</v>
      </c>
    </row>
    <row r="157" spans="1:2">
      <c r="A157" t="s">
        <v>308</v>
      </c>
      <c r="B157" t="s">
        <v>309</v>
      </c>
    </row>
    <row r="158" spans="1:2">
      <c r="A158" t="s">
        <v>310</v>
      </c>
      <c r="B158" t="s">
        <v>311</v>
      </c>
    </row>
    <row r="159" spans="1:2">
      <c r="A159" t="s">
        <v>312</v>
      </c>
      <c r="B159" t="s">
        <v>313</v>
      </c>
    </row>
    <row r="160" spans="1:2">
      <c r="A160" t="s">
        <v>314</v>
      </c>
      <c r="B160" t="s">
        <v>315</v>
      </c>
    </row>
    <row r="161" spans="1:2">
      <c r="A161" t="s">
        <v>316</v>
      </c>
      <c r="B161" t="s">
        <v>317</v>
      </c>
    </row>
    <row r="162" spans="1:2">
      <c r="A162" t="s">
        <v>318</v>
      </c>
      <c r="B162" t="s">
        <v>319</v>
      </c>
    </row>
    <row r="163" spans="1:2">
      <c r="A163" t="s">
        <v>320</v>
      </c>
      <c r="B163" t="s">
        <v>321</v>
      </c>
    </row>
    <row r="164" spans="1:2">
      <c r="A164" t="s">
        <v>322</v>
      </c>
      <c r="B164" t="s">
        <v>323</v>
      </c>
    </row>
    <row r="165" spans="1:2">
      <c r="A165" t="s">
        <v>324</v>
      </c>
      <c r="B165" t="s">
        <v>325</v>
      </c>
    </row>
    <row r="166" spans="1:2">
      <c r="A166" t="s">
        <v>326</v>
      </c>
      <c r="B166" t="s">
        <v>327</v>
      </c>
    </row>
    <row r="167" spans="1:2">
      <c r="A167" t="s">
        <v>328</v>
      </c>
      <c r="B167" t="s">
        <v>329</v>
      </c>
    </row>
    <row r="168" spans="1:2">
      <c r="A168" t="s">
        <v>330</v>
      </c>
      <c r="B168" t="s">
        <v>331</v>
      </c>
    </row>
    <row r="169" spans="1:2">
      <c r="A169" t="s">
        <v>332</v>
      </c>
      <c r="B169" t="s">
        <v>333</v>
      </c>
    </row>
    <row r="170" spans="1:2">
      <c r="A170" t="s">
        <v>334</v>
      </c>
      <c r="B170" t="s">
        <v>335</v>
      </c>
    </row>
    <row r="171" spans="1:2">
      <c r="A171" t="s">
        <v>336</v>
      </c>
      <c r="B171" t="s">
        <v>337</v>
      </c>
    </row>
    <row r="172" spans="1:2">
      <c r="A172" t="s">
        <v>338</v>
      </c>
      <c r="B172" t="s">
        <v>339</v>
      </c>
    </row>
    <row r="173" spans="1:2">
      <c r="A173" t="s">
        <v>340</v>
      </c>
      <c r="B173" t="s">
        <v>341</v>
      </c>
    </row>
    <row r="174" spans="1:2">
      <c r="A174" t="s">
        <v>342</v>
      </c>
      <c r="B174" t="s">
        <v>343</v>
      </c>
    </row>
    <row r="175" spans="1:2">
      <c r="A175" t="s">
        <v>344</v>
      </c>
      <c r="B175" t="s">
        <v>345</v>
      </c>
    </row>
    <row r="176" spans="1:2">
      <c r="A176" t="s">
        <v>346</v>
      </c>
      <c r="B176" t="s">
        <v>347</v>
      </c>
    </row>
    <row r="177" spans="1:2">
      <c r="A177" t="s">
        <v>348</v>
      </c>
      <c r="B177" t="s">
        <v>349</v>
      </c>
    </row>
    <row r="178" spans="1:2">
      <c r="A178" t="s">
        <v>350</v>
      </c>
      <c r="B178" t="s">
        <v>351</v>
      </c>
    </row>
    <row r="179" spans="1:2">
      <c r="A179" t="s">
        <v>352</v>
      </c>
      <c r="B179" t="s">
        <v>353</v>
      </c>
    </row>
    <row r="180" spans="1:2">
      <c r="A180" t="s">
        <v>354</v>
      </c>
      <c r="B180" t="s">
        <v>355</v>
      </c>
    </row>
    <row r="181" spans="1:2">
      <c r="A181" t="s">
        <v>356</v>
      </c>
      <c r="B181" t="s">
        <v>357</v>
      </c>
    </row>
    <row r="182" spans="1:2">
      <c r="A182" t="s">
        <v>358</v>
      </c>
      <c r="B182" t="s">
        <v>359</v>
      </c>
    </row>
    <row r="183" spans="1:2">
      <c r="A183" t="s">
        <v>360</v>
      </c>
      <c r="B183" t="s">
        <v>361</v>
      </c>
    </row>
    <row r="184" spans="1:2">
      <c r="A184" t="s">
        <v>362</v>
      </c>
      <c r="B184" t="s">
        <v>363</v>
      </c>
    </row>
    <row r="185" spans="1:2">
      <c r="A185" t="s">
        <v>364</v>
      </c>
      <c r="B185" t="s">
        <v>365</v>
      </c>
    </row>
    <row r="186" spans="1:2">
      <c r="A186" t="s">
        <v>366</v>
      </c>
      <c r="B186" t="s">
        <v>367</v>
      </c>
    </row>
    <row r="187" spans="1:2">
      <c r="A187" t="s">
        <v>368</v>
      </c>
      <c r="B187" t="s">
        <v>369</v>
      </c>
    </row>
    <row r="188" spans="1:2">
      <c r="A188" t="s">
        <v>370</v>
      </c>
      <c r="B188" t="s">
        <v>371</v>
      </c>
    </row>
    <row r="189" spans="1:2">
      <c r="A189" t="s">
        <v>372</v>
      </c>
      <c r="B189" t="s">
        <v>373</v>
      </c>
    </row>
    <row r="190" spans="1:2">
      <c r="A190" t="s">
        <v>374</v>
      </c>
      <c r="B190" t="s">
        <v>375</v>
      </c>
    </row>
    <row r="191" spans="1:2">
      <c r="A191" t="s">
        <v>376</v>
      </c>
      <c r="B191" t="s">
        <v>377</v>
      </c>
    </row>
    <row r="192" spans="1:2">
      <c r="A192" t="s">
        <v>378</v>
      </c>
      <c r="B192" t="s">
        <v>379</v>
      </c>
    </row>
    <row r="193" spans="1:2">
      <c r="A193" t="s">
        <v>380</v>
      </c>
      <c r="B193" t="s">
        <v>381</v>
      </c>
    </row>
    <row r="194" spans="1:2">
      <c r="A194" t="s">
        <v>382</v>
      </c>
      <c r="B194" t="s">
        <v>383</v>
      </c>
    </row>
    <row r="195" spans="1:2">
      <c r="A195" t="s">
        <v>384</v>
      </c>
      <c r="B195" t="s">
        <v>385</v>
      </c>
    </row>
    <row r="196" spans="1:2">
      <c r="A196" t="s">
        <v>386</v>
      </c>
      <c r="B196" t="s">
        <v>387</v>
      </c>
    </row>
    <row r="197" spans="1:2">
      <c r="A197" t="s">
        <v>388</v>
      </c>
      <c r="B197" t="s">
        <v>389</v>
      </c>
    </row>
    <row r="198" spans="1:2">
      <c r="A198" t="s">
        <v>390</v>
      </c>
      <c r="B198" t="s">
        <v>391</v>
      </c>
    </row>
    <row r="199" spans="1:2">
      <c r="A199" t="s">
        <v>392</v>
      </c>
      <c r="B199" t="s">
        <v>393</v>
      </c>
    </row>
    <row r="200" spans="1:2">
      <c r="A200" t="s">
        <v>394</v>
      </c>
      <c r="B200" t="s">
        <v>395</v>
      </c>
    </row>
    <row r="201" spans="1:2">
      <c r="A201" t="s">
        <v>396</v>
      </c>
      <c r="B201" t="s">
        <v>397</v>
      </c>
    </row>
    <row r="202" spans="1:2">
      <c r="A202" t="s">
        <v>398</v>
      </c>
      <c r="B202" t="s">
        <v>399</v>
      </c>
    </row>
    <row r="203" spans="1:2">
      <c r="A203" t="s">
        <v>400</v>
      </c>
      <c r="B203" t="s">
        <v>401</v>
      </c>
    </row>
    <row r="204" spans="1:2">
      <c r="A204" t="s">
        <v>402</v>
      </c>
      <c r="B204" t="s">
        <v>403</v>
      </c>
    </row>
    <row r="205" spans="1:2">
      <c r="A205" t="s">
        <v>404</v>
      </c>
      <c r="B205" t="s">
        <v>405</v>
      </c>
    </row>
    <row r="206" spans="1:2">
      <c r="A206" t="s">
        <v>406</v>
      </c>
      <c r="B206" t="s">
        <v>407</v>
      </c>
    </row>
    <row r="207" spans="1:2">
      <c r="A207" t="s">
        <v>408</v>
      </c>
      <c r="B207" t="s">
        <v>409</v>
      </c>
    </row>
    <row r="208" spans="1:2">
      <c r="A208" t="s">
        <v>410</v>
      </c>
      <c r="B208" t="s">
        <v>411</v>
      </c>
    </row>
    <row r="209" spans="1:2">
      <c r="A209" t="s">
        <v>412</v>
      </c>
      <c r="B209" t="s">
        <v>413</v>
      </c>
    </row>
    <row r="210" spans="1:2">
      <c r="A210" t="s">
        <v>414</v>
      </c>
      <c r="B210" t="s">
        <v>415</v>
      </c>
    </row>
    <row r="211" spans="1:2">
      <c r="A211" t="s">
        <v>416</v>
      </c>
      <c r="B211" t="s">
        <v>417</v>
      </c>
    </row>
    <row r="212" spans="1:2">
      <c r="A212" t="s">
        <v>418</v>
      </c>
      <c r="B212" t="s">
        <v>419</v>
      </c>
    </row>
    <row r="213" spans="1:2">
      <c r="A213" t="s">
        <v>420</v>
      </c>
      <c r="B213" t="s">
        <v>421</v>
      </c>
    </row>
    <row r="214" spans="1:2">
      <c r="A214" t="s">
        <v>422</v>
      </c>
      <c r="B214" t="s">
        <v>423</v>
      </c>
    </row>
    <row r="215" spans="1:2">
      <c r="A215" t="s">
        <v>424</v>
      </c>
      <c r="B215" t="s">
        <v>425</v>
      </c>
    </row>
    <row r="216" spans="1:2">
      <c r="A216" t="s">
        <v>426</v>
      </c>
      <c r="B216" t="s">
        <v>427</v>
      </c>
    </row>
    <row r="217" spans="1:2">
      <c r="A217" t="s">
        <v>428</v>
      </c>
      <c r="B217" t="s">
        <v>429</v>
      </c>
    </row>
    <row r="218" spans="1:2">
      <c r="A218" t="s">
        <v>430</v>
      </c>
      <c r="B218" t="s">
        <v>431</v>
      </c>
    </row>
    <row r="219" spans="1:2">
      <c r="A219" t="s">
        <v>432</v>
      </c>
      <c r="B219" t="s">
        <v>433</v>
      </c>
    </row>
    <row r="220" spans="1:2">
      <c r="A220" t="s">
        <v>434</v>
      </c>
      <c r="B220" t="s">
        <v>435</v>
      </c>
    </row>
    <row r="221" spans="1:2">
      <c r="A221" t="s">
        <v>436</v>
      </c>
      <c r="B221" t="s">
        <v>437</v>
      </c>
    </row>
    <row r="222" spans="1:2">
      <c r="A222" t="s">
        <v>438</v>
      </c>
      <c r="B222" t="s">
        <v>439</v>
      </c>
    </row>
    <row r="223" spans="1:2">
      <c r="A223" t="s">
        <v>440</v>
      </c>
      <c r="B223" t="s">
        <v>441</v>
      </c>
    </row>
    <row r="224" spans="1:2">
      <c r="A224" t="s">
        <v>442</v>
      </c>
      <c r="B224" t="s">
        <v>443</v>
      </c>
    </row>
    <row r="225" spans="1:2">
      <c r="A225" t="s">
        <v>444</v>
      </c>
      <c r="B225" t="s">
        <v>445</v>
      </c>
    </row>
    <row r="226" spans="1:2">
      <c r="A226" t="s">
        <v>446</v>
      </c>
      <c r="B226" t="s">
        <v>447</v>
      </c>
    </row>
    <row r="227" spans="1:2">
      <c r="A227" t="s">
        <v>448</v>
      </c>
      <c r="B227" t="s">
        <v>449</v>
      </c>
    </row>
    <row r="228" spans="1:2">
      <c r="A228" t="s">
        <v>450</v>
      </c>
      <c r="B228" t="s">
        <v>451</v>
      </c>
    </row>
    <row r="229" spans="1:2">
      <c r="A229" t="s">
        <v>452</v>
      </c>
      <c r="B229" t="s">
        <v>453</v>
      </c>
    </row>
    <row r="230" spans="1:2">
      <c r="A230" t="s">
        <v>454</v>
      </c>
      <c r="B230" t="s">
        <v>455</v>
      </c>
    </row>
    <row r="231" spans="1:2">
      <c r="A231" t="s">
        <v>456</v>
      </c>
      <c r="B231" t="s">
        <v>457</v>
      </c>
    </row>
    <row r="232" spans="1:2">
      <c r="A232" t="s">
        <v>458</v>
      </c>
      <c r="B232" t="s">
        <v>459</v>
      </c>
    </row>
    <row r="233" spans="1:2">
      <c r="A233" t="s">
        <v>460</v>
      </c>
      <c r="B233" t="s">
        <v>461</v>
      </c>
    </row>
    <row r="234" spans="1:2">
      <c r="A234" t="s">
        <v>462</v>
      </c>
      <c r="B234" t="s">
        <v>463</v>
      </c>
    </row>
    <row r="235" spans="1:2">
      <c r="A235" t="s">
        <v>464</v>
      </c>
      <c r="B235" t="s">
        <v>465</v>
      </c>
    </row>
    <row r="236" spans="1:2">
      <c r="A236" t="s">
        <v>466</v>
      </c>
      <c r="B236" t="s">
        <v>467</v>
      </c>
    </row>
    <row r="237" spans="1:2">
      <c r="A237" t="s">
        <v>468</v>
      </c>
      <c r="B237" t="s">
        <v>469</v>
      </c>
    </row>
    <row r="238" spans="1:2">
      <c r="A238" t="s">
        <v>470</v>
      </c>
      <c r="B238" t="s">
        <v>471</v>
      </c>
    </row>
    <row r="239" spans="1:2">
      <c r="A239" t="s">
        <v>472</v>
      </c>
      <c r="B239" t="s">
        <v>473</v>
      </c>
    </row>
    <row r="240" spans="1:2">
      <c r="A240" t="s">
        <v>474</v>
      </c>
      <c r="B240" t="s">
        <v>475</v>
      </c>
    </row>
    <row r="241" spans="1:2">
      <c r="A241" t="s">
        <v>476</v>
      </c>
      <c r="B241" t="s">
        <v>477</v>
      </c>
    </row>
    <row r="242" spans="1:2">
      <c r="A242" t="s">
        <v>478</v>
      </c>
      <c r="B242" t="s">
        <v>479</v>
      </c>
    </row>
    <row r="243" spans="1:2">
      <c r="A243" t="s">
        <v>480</v>
      </c>
      <c r="B243" t="s">
        <v>481</v>
      </c>
    </row>
    <row r="244" spans="1:2">
      <c r="A244" t="s">
        <v>482</v>
      </c>
      <c r="B244" t="s">
        <v>483</v>
      </c>
    </row>
    <row r="245" spans="1:2">
      <c r="A245" t="s">
        <v>484</v>
      </c>
      <c r="B245" t="s">
        <v>485</v>
      </c>
    </row>
    <row r="246" spans="1:2">
      <c r="A246" t="s">
        <v>486</v>
      </c>
      <c r="B246" t="s">
        <v>487</v>
      </c>
    </row>
    <row r="247" spans="1:2">
      <c r="A247" t="s">
        <v>488</v>
      </c>
      <c r="B247" t="s">
        <v>489</v>
      </c>
    </row>
    <row r="248" spans="1:2">
      <c r="A248" t="s">
        <v>490</v>
      </c>
      <c r="B248" t="s">
        <v>491</v>
      </c>
    </row>
    <row r="249" spans="1:2">
      <c r="A249" t="s">
        <v>492</v>
      </c>
      <c r="B249" t="s">
        <v>493</v>
      </c>
    </row>
    <row r="250" spans="1:2">
      <c r="A250" t="s">
        <v>494</v>
      </c>
      <c r="B250" t="s">
        <v>495</v>
      </c>
    </row>
    <row r="251" spans="1:2">
      <c r="A251" t="s">
        <v>496</v>
      </c>
      <c r="B251" t="s">
        <v>497</v>
      </c>
    </row>
    <row r="252" spans="1:2">
      <c r="A252" t="s">
        <v>498</v>
      </c>
      <c r="B252" t="s">
        <v>499</v>
      </c>
    </row>
    <row r="253" spans="1:2">
      <c r="A253" t="s">
        <v>500</v>
      </c>
      <c r="B253" t="s">
        <v>501</v>
      </c>
    </row>
    <row r="254" spans="1:2">
      <c r="A254" t="s">
        <v>502</v>
      </c>
      <c r="B254" t="s">
        <v>503</v>
      </c>
    </row>
    <row r="255" spans="1:2">
      <c r="A255" t="s">
        <v>504</v>
      </c>
      <c r="B255" t="s">
        <v>505</v>
      </c>
    </row>
    <row r="256" spans="1:2">
      <c r="A256" t="s">
        <v>506</v>
      </c>
      <c r="B256" t="s">
        <v>507</v>
      </c>
    </row>
    <row r="257" spans="1:2">
      <c r="A257" t="s">
        <v>508</v>
      </c>
      <c r="B257" t="s">
        <v>509</v>
      </c>
    </row>
    <row r="258" spans="1:2">
      <c r="A258" t="s">
        <v>510</v>
      </c>
      <c r="B258" t="s">
        <v>511</v>
      </c>
    </row>
    <row r="259" spans="1:2">
      <c r="A259" t="s">
        <v>512</v>
      </c>
      <c r="B259" t="s">
        <v>513</v>
      </c>
    </row>
    <row r="260" spans="1:2">
      <c r="A260" t="s">
        <v>514</v>
      </c>
      <c r="B260" t="s">
        <v>515</v>
      </c>
    </row>
    <row r="261" spans="1:2">
      <c r="A261" t="s">
        <v>516</v>
      </c>
      <c r="B261" t="s">
        <v>517</v>
      </c>
    </row>
    <row r="262" spans="1:2">
      <c r="A262" t="s">
        <v>518</v>
      </c>
      <c r="B262" t="s">
        <v>519</v>
      </c>
    </row>
    <row r="263" spans="1:2">
      <c r="A263" t="s">
        <v>520</v>
      </c>
      <c r="B263" t="s">
        <v>521</v>
      </c>
    </row>
    <row r="264" spans="1:2">
      <c r="A264" t="s">
        <v>522</v>
      </c>
      <c r="B264" t="s">
        <v>523</v>
      </c>
    </row>
    <row r="265" spans="1:2">
      <c r="A265" t="s">
        <v>524</v>
      </c>
      <c r="B265" t="s">
        <v>525</v>
      </c>
    </row>
    <row r="266" spans="1:2">
      <c r="A266" t="s">
        <v>526</v>
      </c>
      <c r="B266" t="s">
        <v>527</v>
      </c>
    </row>
    <row r="267" spans="1:2">
      <c r="A267" t="s">
        <v>528</v>
      </c>
      <c r="B267" t="s">
        <v>529</v>
      </c>
    </row>
    <row r="268" spans="1:2">
      <c r="A268" t="s">
        <v>530</v>
      </c>
      <c r="B268" t="s">
        <v>531</v>
      </c>
    </row>
    <row r="269" spans="1:2">
      <c r="A269" t="s">
        <v>532</v>
      </c>
      <c r="B269" t="s">
        <v>533</v>
      </c>
    </row>
    <row r="270" spans="1:2">
      <c r="A270" t="s">
        <v>534</v>
      </c>
      <c r="B270" t="s">
        <v>535</v>
      </c>
    </row>
    <row r="271" spans="1:2">
      <c r="A271" t="s">
        <v>536</v>
      </c>
      <c r="B271" t="s">
        <v>537</v>
      </c>
    </row>
    <row r="272" spans="1:2">
      <c r="A272" t="s">
        <v>538</v>
      </c>
      <c r="B272" t="s">
        <v>539</v>
      </c>
    </row>
    <row r="273" spans="1:2">
      <c r="A273" t="s">
        <v>540</v>
      </c>
      <c r="B273" t="s">
        <v>541</v>
      </c>
    </row>
    <row r="274" spans="1:2">
      <c r="A274" t="s">
        <v>542</v>
      </c>
      <c r="B274" t="s">
        <v>543</v>
      </c>
    </row>
    <row r="275" spans="1:2">
      <c r="A275" t="s">
        <v>544</v>
      </c>
      <c r="B275" t="s">
        <v>545</v>
      </c>
    </row>
    <row r="276" spans="1:2">
      <c r="A276" t="s">
        <v>546</v>
      </c>
      <c r="B276" t="s">
        <v>547</v>
      </c>
    </row>
    <row r="277" spans="1:2">
      <c r="A277" t="s">
        <v>548</v>
      </c>
      <c r="B277" t="s">
        <v>549</v>
      </c>
    </row>
    <row r="278" spans="1:2">
      <c r="A278" t="s">
        <v>550</v>
      </c>
      <c r="B278" t="s">
        <v>551</v>
      </c>
    </row>
    <row r="279" spans="1:2">
      <c r="A279" t="s">
        <v>552</v>
      </c>
      <c r="B279" t="s">
        <v>553</v>
      </c>
    </row>
    <row r="280" spans="1:2">
      <c r="A280" t="s">
        <v>554</v>
      </c>
      <c r="B280" t="s">
        <v>555</v>
      </c>
    </row>
    <row r="281" spans="1:2">
      <c r="A281" t="s">
        <v>556</v>
      </c>
      <c r="B281" t="s">
        <v>557</v>
      </c>
    </row>
    <row r="282" spans="1:2">
      <c r="A282" t="s">
        <v>558</v>
      </c>
      <c r="B282" t="s">
        <v>559</v>
      </c>
    </row>
    <row r="283" spans="1:2">
      <c r="A283" t="s">
        <v>560</v>
      </c>
      <c r="B283" t="s">
        <v>561</v>
      </c>
    </row>
    <row r="284" spans="1:2">
      <c r="A284" t="s">
        <v>562</v>
      </c>
      <c r="B284" t="s">
        <v>563</v>
      </c>
    </row>
    <row r="285" spans="1:2">
      <c r="A285" t="s">
        <v>564</v>
      </c>
      <c r="B285" t="s">
        <v>565</v>
      </c>
    </row>
    <row r="286" spans="1:2">
      <c r="A286" t="s">
        <v>566</v>
      </c>
      <c r="B286" t="s">
        <v>567</v>
      </c>
    </row>
    <row r="287" spans="1:2">
      <c r="A287" t="s">
        <v>568</v>
      </c>
      <c r="B287" t="s">
        <v>569</v>
      </c>
    </row>
    <row r="288" spans="1:2">
      <c r="A288" t="s">
        <v>570</v>
      </c>
      <c r="B288" t="s">
        <v>571</v>
      </c>
    </row>
    <row r="289" spans="1:2">
      <c r="A289" t="s">
        <v>572</v>
      </c>
      <c r="B289" t="s">
        <v>573</v>
      </c>
    </row>
    <row r="290" spans="1:2">
      <c r="A290" t="s">
        <v>574</v>
      </c>
      <c r="B290" t="s">
        <v>575</v>
      </c>
    </row>
    <row r="291" spans="1:2">
      <c r="A291" t="s">
        <v>576</v>
      </c>
      <c r="B291" t="s">
        <v>577</v>
      </c>
    </row>
    <row r="292" spans="1:2">
      <c r="A292" t="s">
        <v>578</v>
      </c>
      <c r="B292" t="s">
        <v>579</v>
      </c>
    </row>
    <row r="293" spans="1:2">
      <c r="A293" t="s">
        <v>580</v>
      </c>
      <c r="B293" t="s">
        <v>581</v>
      </c>
    </row>
    <row r="294" spans="1:2">
      <c r="A294" t="s">
        <v>582</v>
      </c>
      <c r="B294" t="s">
        <v>583</v>
      </c>
    </row>
    <row r="295" spans="1:2">
      <c r="A295" t="s">
        <v>584</v>
      </c>
      <c r="B295" t="s">
        <v>585</v>
      </c>
    </row>
    <row r="296" spans="1:2">
      <c r="A296" t="s">
        <v>586</v>
      </c>
      <c r="B296" t="s">
        <v>587</v>
      </c>
    </row>
    <row r="297" spans="1:2">
      <c r="A297" t="s">
        <v>588</v>
      </c>
      <c r="B297" t="s">
        <v>589</v>
      </c>
    </row>
    <row r="298" spans="1:2">
      <c r="A298" t="s">
        <v>590</v>
      </c>
      <c r="B298" t="s">
        <v>591</v>
      </c>
    </row>
    <row r="299" spans="1:2">
      <c r="A299" t="s">
        <v>592</v>
      </c>
      <c r="B299" t="s">
        <v>593</v>
      </c>
    </row>
    <row r="300" spans="1:2">
      <c r="A300" t="s">
        <v>594</v>
      </c>
      <c r="B300" t="s">
        <v>595</v>
      </c>
    </row>
    <row r="301" spans="1:2">
      <c r="A301" t="s">
        <v>596</v>
      </c>
      <c r="B301" t="s">
        <v>597</v>
      </c>
    </row>
    <row r="302" spans="1:2">
      <c r="A302" t="s">
        <v>598</v>
      </c>
      <c r="B302" t="s">
        <v>599</v>
      </c>
    </row>
    <row r="303" spans="1:2">
      <c r="A303" t="s">
        <v>600</v>
      </c>
      <c r="B303" t="s">
        <v>601</v>
      </c>
    </row>
    <row r="304" spans="1:2">
      <c r="A304" t="s">
        <v>602</v>
      </c>
      <c r="B304" t="s">
        <v>603</v>
      </c>
    </row>
    <row r="305" spans="1:2">
      <c r="A305" t="s">
        <v>604</v>
      </c>
      <c r="B305" t="s">
        <v>605</v>
      </c>
    </row>
    <row r="306" spans="1:2">
      <c r="A306" t="s">
        <v>606</v>
      </c>
      <c r="B306" t="s">
        <v>607</v>
      </c>
    </row>
    <row r="307" spans="1:2">
      <c r="A307" t="s">
        <v>608</v>
      </c>
      <c r="B307" t="s">
        <v>609</v>
      </c>
    </row>
    <row r="308" spans="1:2">
      <c r="A308" t="s">
        <v>610</v>
      </c>
      <c r="B308" t="s">
        <v>611</v>
      </c>
    </row>
    <row r="309" spans="1:2">
      <c r="A309" t="s">
        <v>612</v>
      </c>
      <c r="B309" t="s">
        <v>613</v>
      </c>
    </row>
    <row r="310" spans="1:2">
      <c r="A310" t="s">
        <v>614</v>
      </c>
      <c r="B310" t="s">
        <v>615</v>
      </c>
    </row>
    <row r="311" spans="1:2">
      <c r="A311" t="s">
        <v>616</v>
      </c>
      <c r="B311" t="s">
        <v>617</v>
      </c>
    </row>
    <row r="312" spans="1:2">
      <c r="A312" t="s">
        <v>618</v>
      </c>
      <c r="B312" t="s">
        <v>619</v>
      </c>
    </row>
    <row r="313" spans="1:2">
      <c r="A313" t="s">
        <v>620</v>
      </c>
      <c r="B313" t="s">
        <v>621</v>
      </c>
    </row>
    <row r="314" spans="1:2">
      <c r="A314" t="s">
        <v>622</v>
      </c>
      <c r="B314" t="s">
        <v>623</v>
      </c>
    </row>
    <row r="315" spans="1:2">
      <c r="A315" t="s">
        <v>624</v>
      </c>
      <c r="B315" t="s">
        <v>625</v>
      </c>
    </row>
    <row r="316" spans="1:2">
      <c r="A316" t="s">
        <v>626</v>
      </c>
      <c r="B316" t="s">
        <v>627</v>
      </c>
    </row>
    <row r="317" spans="1:2">
      <c r="A317" t="s">
        <v>628</v>
      </c>
      <c r="B317" t="s">
        <v>629</v>
      </c>
    </row>
    <row r="318" spans="1:2">
      <c r="A318" t="s">
        <v>630</v>
      </c>
      <c r="B318" t="s">
        <v>631</v>
      </c>
    </row>
    <row r="319" spans="1:2">
      <c r="A319" t="s">
        <v>632</v>
      </c>
      <c r="B319" t="s">
        <v>633</v>
      </c>
    </row>
    <row r="320" spans="1:2">
      <c r="A320" t="s">
        <v>634</v>
      </c>
      <c r="B320" t="s">
        <v>635</v>
      </c>
    </row>
    <row r="321" spans="1:2">
      <c r="A321" t="s">
        <v>636</v>
      </c>
      <c r="B321" t="s">
        <v>637</v>
      </c>
    </row>
    <row r="322" spans="1:2">
      <c r="A322" t="s">
        <v>638</v>
      </c>
      <c r="B322" t="s">
        <v>639</v>
      </c>
    </row>
    <row r="323" spans="1:2">
      <c r="A323" t="s">
        <v>640</v>
      </c>
      <c r="B323" t="s">
        <v>641</v>
      </c>
    </row>
    <row r="324" spans="1:2">
      <c r="A324" t="s">
        <v>642</v>
      </c>
      <c r="B324" t="s">
        <v>643</v>
      </c>
    </row>
    <row r="325" spans="1:2">
      <c r="A325" t="s">
        <v>644</v>
      </c>
      <c r="B325" t="s">
        <v>645</v>
      </c>
    </row>
    <row r="326" spans="1:2">
      <c r="A326" t="s">
        <v>646</v>
      </c>
      <c r="B326" t="s">
        <v>647</v>
      </c>
    </row>
    <row r="327" spans="1:2">
      <c r="A327" t="s">
        <v>648</v>
      </c>
      <c r="B327" t="s">
        <v>649</v>
      </c>
    </row>
    <row r="328" spans="1:2">
      <c r="A328" t="s">
        <v>650</v>
      </c>
      <c r="B328" t="s">
        <v>651</v>
      </c>
    </row>
    <row r="329" spans="1:2">
      <c r="A329" t="s">
        <v>652</v>
      </c>
      <c r="B329" t="s">
        <v>653</v>
      </c>
    </row>
    <row r="330" spans="1:2">
      <c r="A330" t="s">
        <v>654</v>
      </c>
      <c r="B330" t="s">
        <v>655</v>
      </c>
    </row>
    <row r="331" spans="1:2">
      <c r="A331" t="s">
        <v>656</v>
      </c>
      <c r="B331" t="s">
        <v>657</v>
      </c>
    </row>
    <row r="332" spans="1:2">
      <c r="A332" t="s">
        <v>658</v>
      </c>
      <c r="B332" t="s">
        <v>659</v>
      </c>
    </row>
    <row r="333" spans="1:2">
      <c r="A333" t="s">
        <v>660</v>
      </c>
      <c r="B333" t="s">
        <v>661</v>
      </c>
    </row>
    <row r="334" spans="1:2">
      <c r="A334" t="s">
        <v>662</v>
      </c>
      <c r="B334" t="s">
        <v>663</v>
      </c>
    </row>
    <row r="335" spans="1:2">
      <c r="A335" t="s">
        <v>664</v>
      </c>
      <c r="B335" t="s">
        <v>665</v>
      </c>
    </row>
    <row r="336" spans="1:2">
      <c r="A336" t="s">
        <v>666</v>
      </c>
      <c r="B336" t="s">
        <v>667</v>
      </c>
    </row>
    <row r="337" spans="1:2">
      <c r="A337" t="s">
        <v>668</v>
      </c>
      <c r="B337" t="s">
        <v>669</v>
      </c>
    </row>
    <row r="338" spans="1:2">
      <c r="A338" t="s">
        <v>670</v>
      </c>
      <c r="B338" t="s">
        <v>671</v>
      </c>
    </row>
    <row r="339" spans="1:2">
      <c r="A339" t="s">
        <v>672</v>
      </c>
      <c r="B339" t="s">
        <v>673</v>
      </c>
    </row>
    <row r="340" spans="1:2">
      <c r="A340" t="s">
        <v>674</v>
      </c>
      <c r="B340" t="s">
        <v>675</v>
      </c>
    </row>
    <row r="341" spans="1:2">
      <c r="A341" t="s">
        <v>676</v>
      </c>
      <c r="B341" t="s">
        <v>677</v>
      </c>
    </row>
    <row r="342" spans="1:2">
      <c r="A342" t="s">
        <v>678</v>
      </c>
      <c r="B342" t="s">
        <v>679</v>
      </c>
    </row>
    <row r="343" spans="1:2">
      <c r="A343" t="s">
        <v>680</v>
      </c>
      <c r="B343" t="s">
        <v>681</v>
      </c>
    </row>
    <row r="344" spans="1:2">
      <c r="A344" t="s">
        <v>682</v>
      </c>
      <c r="B344" t="s">
        <v>683</v>
      </c>
    </row>
    <row r="345" spans="1:2">
      <c r="A345" t="s">
        <v>684</v>
      </c>
      <c r="B345" t="s">
        <v>685</v>
      </c>
    </row>
    <row r="346" spans="1:2">
      <c r="A346" t="s">
        <v>686</v>
      </c>
      <c r="B346" t="s">
        <v>687</v>
      </c>
    </row>
    <row r="347" spans="1:2">
      <c r="A347" t="s">
        <v>688</v>
      </c>
      <c r="B347" t="s">
        <v>689</v>
      </c>
    </row>
    <row r="348" spans="1:2">
      <c r="A348" t="s">
        <v>690</v>
      </c>
      <c r="B348" t="s">
        <v>691</v>
      </c>
    </row>
    <row r="349" spans="1:2">
      <c r="A349" t="s">
        <v>692</v>
      </c>
      <c r="B349" t="s">
        <v>693</v>
      </c>
    </row>
    <row r="350" spans="1:2">
      <c r="A350" t="s">
        <v>694</v>
      </c>
      <c r="B350" t="s">
        <v>695</v>
      </c>
    </row>
    <row r="351" spans="1:2">
      <c r="A351" t="s">
        <v>696</v>
      </c>
      <c r="B351" t="s">
        <v>697</v>
      </c>
    </row>
    <row r="352" spans="1:2">
      <c r="A352" t="s">
        <v>698</v>
      </c>
      <c r="B352" t="s">
        <v>699</v>
      </c>
    </row>
    <row r="353" spans="1:2">
      <c r="A353" t="s">
        <v>700</v>
      </c>
      <c r="B353" t="s">
        <v>701</v>
      </c>
    </row>
    <row r="354" spans="1:2">
      <c r="A354" t="s">
        <v>702</v>
      </c>
      <c r="B354" t="s">
        <v>703</v>
      </c>
    </row>
    <row r="355" spans="1:2">
      <c r="A355" t="s">
        <v>704</v>
      </c>
      <c r="B355" t="s">
        <v>705</v>
      </c>
    </row>
    <row r="356" spans="1:2">
      <c r="A356" t="s">
        <v>706</v>
      </c>
      <c r="B356" t="s">
        <v>707</v>
      </c>
    </row>
    <row r="357" spans="1:2">
      <c r="A357" t="s">
        <v>708</v>
      </c>
      <c r="B357" t="s">
        <v>709</v>
      </c>
    </row>
    <row r="358" spans="1:2">
      <c r="A358" t="s">
        <v>710</v>
      </c>
      <c r="B358" t="s">
        <v>711</v>
      </c>
    </row>
    <row r="359" spans="1:2">
      <c r="A359" t="s">
        <v>712</v>
      </c>
      <c r="B359" t="s">
        <v>713</v>
      </c>
    </row>
    <row r="360" spans="1:2">
      <c r="A360" t="s">
        <v>714</v>
      </c>
      <c r="B360" t="s">
        <v>715</v>
      </c>
    </row>
    <row r="361" spans="1:2">
      <c r="A361" t="s">
        <v>716</v>
      </c>
      <c r="B361" t="s">
        <v>717</v>
      </c>
    </row>
    <row r="362" spans="1:2">
      <c r="A362" t="s">
        <v>718</v>
      </c>
      <c r="B362" t="s">
        <v>719</v>
      </c>
    </row>
    <row r="363" spans="1:2">
      <c r="A363" t="s">
        <v>720</v>
      </c>
      <c r="B363" t="s">
        <v>721</v>
      </c>
    </row>
    <row r="364" spans="1:2">
      <c r="A364" t="s">
        <v>722</v>
      </c>
      <c r="B364" t="s">
        <v>723</v>
      </c>
    </row>
    <row r="365" spans="1:2">
      <c r="A365" t="s">
        <v>724</v>
      </c>
      <c r="B365" t="s">
        <v>725</v>
      </c>
    </row>
    <row r="366" spans="1:2">
      <c r="A366" t="s">
        <v>726</v>
      </c>
      <c r="B366" t="s">
        <v>727</v>
      </c>
    </row>
    <row r="367" spans="1:2">
      <c r="A367" t="s">
        <v>728</v>
      </c>
      <c r="B367" t="s">
        <v>729</v>
      </c>
    </row>
    <row r="368" spans="1:2">
      <c r="A368" t="s">
        <v>730</v>
      </c>
      <c r="B368" t="s">
        <v>731</v>
      </c>
    </row>
    <row r="369" spans="1:2">
      <c r="A369" t="s">
        <v>732</v>
      </c>
      <c r="B369" t="s">
        <v>733</v>
      </c>
    </row>
    <row r="370" spans="1:2">
      <c r="A370" t="s">
        <v>734</v>
      </c>
      <c r="B370" t="s">
        <v>735</v>
      </c>
    </row>
    <row r="371" spans="1:2">
      <c r="A371" t="s">
        <v>736</v>
      </c>
      <c r="B371" t="s">
        <v>737</v>
      </c>
    </row>
    <row r="372" spans="1:2">
      <c r="A372" t="s">
        <v>738</v>
      </c>
      <c r="B372" t="s">
        <v>739</v>
      </c>
    </row>
    <row r="373" spans="1:2">
      <c r="A373" t="s">
        <v>740</v>
      </c>
      <c r="B373" t="s">
        <v>741</v>
      </c>
    </row>
    <row r="374" spans="1:2">
      <c r="A374" t="s">
        <v>742</v>
      </c>
      <c r="B374" t="s">
        <v>743</v>
      </c>
    </row>
    <row r="375" spans="1:2">
      <c r="A375" t="s">
        <v>744</v>
      </c>
      <c r="B375" t="s">
        <v>745</v>
      </c>
    </row>
    <row r="376" spans="1:2">
      <c r="A376" t="s">
        <v>746</v>
      </c>
      <c r="B376" t="s">
        <v>747</v>
      </c>
    </row>
    <row r="377" spans="1:2">
      <c r="A377" t="s">
        <v>748</v>
      </c>
      <c r="B377" t="s">
        <v>749</v>
      </c>
    </row>
    <row r="378" spans="1:2">
      <c r="A378" t="s">
        <v>750</v>
      </c>
      <c r="B378" t="s">
        <v>751</v>
      </c>
    </row>
    <row r="379" spans="1:2">
      <c r="A379" t="s">
        <v>752</v>
      </c>
      <c r="B379" t="s">
        <v>753</v>
      </c>
    </row>
    <row r="380" spans="1:2">
      <c r="A380" t="s">
        <v>754</v>
      </c>
      <c r="B380" t="s">
        <v>755</v>
      </c>
    </row>
    <row r="381" spans="1:2">
      <c r="A381" t="s">
        <v>756</v>
      </c>
      <c r="B381" t="s">
        <v>757</v>
      </c>
    </row>
    <row r="382" spans="1:2">
      <c r="A382" t="s">
        <v>758</v>
      </c>
      <c r="B382" t="s">
        <v>759</v>
      </c>
    </row>
    <row r="383" spans="1:2">
      <c r="A383" t="s">
        <v>760</v>
      </c>
      <c r="B383" t="s">
        <v>761</v>
      </c>
    </row>
    <row r="384" spans="1:2">
      <c r="A384" t="s">
        <v>762</v>
      </c>
      <c r="B384" t="s">
        <v>763</v>
      </c>
    </row>
    <row r="385" spans="1:2">
      <c r="A385" t="s">
        <v>764</v>
      </c>
      <c r="B385" t="s">
        <v>765</v>
      </c>
    </row>
    <row r="386" spans="1:2">
      <c r="A386" t="s">
        <v>766</v>
      </c>
      <c r="B386" t="s">
        <v>767</v>
      </c>
    </row>
    <row r="387" spans="1:2">
      <c r="A387" t="s">
        <v>768</v>
      </c>
      <c r="B387" t="s">
        <v>769</v>
      </c>
    </row>
    <row r="388" spans="1:2">
      <c r="A388" t="s">
        <v>770</v>
      </c>
      <c r="B388" t="s">
        <v>771</v>
      </c>
    </row>
    <row r="389" spans="1:2">
      <c r="A389" t="s">
        <v>772</v>
      </c>
      <c r="B389" t="s">
        <v>773</v>
      </c>
    </row>
    <row r="390" spans="1:2">
      <c r="A390" t="s">
        <v>774</v>
      </c>
      <c r="B390" t="s">
        <v>775</v>
      </c>
    </row>
    <row r="391" spans="1:2">
      <c r="A391" t="s">
        <v>776</v>
      </c>
      <c r="B391" t="s">
        <v>777</v>
      </c>
    </row>
    <row r="392" spans="1:2">
      <c r="A392" t="s">
        <v>778</v>
      </c>
      <c r="B392" t="s">
        <v>779</v>
      </c>
    </row>
    <row r="393" spans="1:2">
      <c r="A393" t="s">
        <v>780</v>
      </c>
      <c r="B393" t="s">
        <v>781</v>
      </c>
    </row>
    <row r="394" spans="1:2">
      <c r="A394" t="s">
        <v>782</v>
      </c>
      <c r="B394" t="s">
        <v>783</v>
      </c>
    </row>
    <row r="395" spans="1:2">
      <c r="A395" t="s">
        <v>784</v>
      </c>
      <c r="B395" t="s">
        <v>785</v>
      </c>
    </row>
    <row r="396" spans="1:2">
      <c r="A396" t="s">
        <v>786</v>
      </c>
      <c r="B396" t="s">
        <v>787</v>
      </c>
    </row>
    <row r="397" spans="1:2">
      <c r="A397" t="s">
        <v>788</v>
      </c>
      <c r="B397" t="s">
        <v>789</v>
      </c>
    </row>
    <row r="398" spans="1:2">
      <c r="A398" t="s">
        <v>790</v>
      </c>
      <c r="B398" t="s">
        <v>791</v>
      </c>
    </row>
    <row r="399" spans="1:2">
      <c r="A399" t="s">
        <v>792</v>
      </c>
      <c r="B399" t="s">
        <v>793</v>
      </c>
    </row>
    <row r="400" spans="1:2">
      <c r="A400" t="s">
        <v>794</v>
      </c>
      <c r="B400" t="s">
        <v>795</v>
      </c>
    </row>
    <row r="401" spans="1:2">
      <c r="A401" t="s">
        <v>796</v>
      </c>
      <c r="B401" t="s">
        <v>797</v>
      </c>
    </row>
    <row r="402" spans="1:2">
      <c r="A402" t="s">
        <v>798</v>
      </c>
      <c r="B402" t="s">
        <v>799</v>
      </c>
    </row>
    <row r="403" spans="1:2">
      <c r="A403" t="s">
        <v>800</v>
      </c>
      <c r="B403" t="s">
        <v>801</v>
      </c>
    </row>
    <row r="404" spans="1:2">
      <c r="A404" t="s">
        <v>802</v>
      </c>
      <c r="B404" t="s">
        <v>803</v>
      </c>
    </row>
    <row r="405" spans="1:2">
      <c r="A405" t="s">
        <v>804</v>
      </c>
      <c r="B405" t="s">
        <v>805</v>
      </c>
    </row>
    <row r="406" spans="1:2">
      <c r="A406" t="s">
        <v>806</v>
      </c>
      <c r="B406" t="s">
        <v>807</v>
      </c>
    </row>
    <row r="407" spans="1:2">
      <c r="A407" t="s">
        <v>808</v>
      </c>
      <c r="B407" t="s">
        <v>809</v>
      </c>
    </row>
    <row r="408" spans="1:2">
      <c r="A408" t="s">
        <v>810</v>
      </c>
      <c r="B408" t="s">
        <v>811</v>
      </c>
    </row>
    <row r="409" spans="1:2">
      <c r="A409" t="s">
        <v>812</v>
      </c>
      <c r="B409" t="s">
        <v>813</v>
      </c>
    </row>
    <row r="410" spans="1:2">
      <c r="A410" t="s">
        <v>814</v>
      </c>
      <c r="B410" t="s">
        <v>815</v>
      </c>
    </row>
    <row r="411" spans="1:2">
      <c r="A411" t="s">
        <v>816</v>
      </c>
      <c r="B411" t="s">
        <v>817</v>
      </c>
    </row>
    <row r="412" spans="1:2">
      <c r="A412" t="s">
        <v>818</v>
      </c>
      <c r="B412" t="s">
        <v>819</v>
      </c>
    </row>
    <row r="413" spans="1:2">
      <c r="A413" t="s">
        <v>820</v>
      </c>
      <c r="B413" t="s">
        <v>821</v>
      </c>
    </row>
    <row r="414" spans="1:2">
      <c r="A414" t="s">
        <v>822</v>
      </c>
      <c r="B414" t="s">
        <v>823</v>
      </c>
    </row>
    <row r="415" spans="1:2">
      <c r="A415" t="s">
        <v>824</v>
      </c>
      <c r="B415" t="s">
        <v>825</v>
      </c>
    </row>
    <row r="416" spans="1:2">
      <c r="A416" t="s">
        <v>826</v>
      </c>
      <c r="B416" t="s">
        <v>827</v>
      </c>
    </row>
    <row r="417" spans="1:2">
      <c r="A417" t="s">
        <v>828</v>
      </c>
      <c r="B417" t="s">
        <v>829</v>
      </c>
    </row>
    <row r="418" spans="1:2">
      <c r="A418" t="s">
        <v>830</v>
      </c>
      <c r="B418" t="s">
        <v>831</v>
      </c>
    </row>
    <row r="419" spans="1:2">
      <c r="A419" t="s">
        <v>832</v>
      </c>
      <c r="B419" t="s">
        <v>833</v>
      </c>
    </row>
    <row r="420" spans="1:2">
      <c r="A420" t="s">
        <v>834</v>
      </c>
      <c r="B420" t="s">
        <v>835</v>
      </c>
    </row>
    <row r="421" spans="1:2">
      <c r="A421" t="s">
        <v>836</v>
      </c>
      <c r="B421" t="s">
        <v>837</v>
      </c>
    </row>
    <row r="422" spans="1:2">
      <c r="A422" t="s">
        <v>838</v>
      </c>
      <c r="B422" t="s">
        <v>839</v>
      </c>
    </row>
    <row r="423" spans="1:2">
      <c r="A423" t="s">
        <v>840</v>
      </c>
      <c r="B423" t="s">
        <v>841</v>
      </c>
    </row>
    <row r="424" spans="1:2">
      <c r="A424" t="s">
        <v>842</v>
      </c>
      <c r="B424" t="s">
        <v>843</v>
      </c>
    </row>
    <row r="425" spans="1:2">
      <c r="A425" t="s">
        <v>844</v>
      </c>
      <c r="B425" t="s">
        <v>845</v>
      </c>
    </row>
    <row r="426" spans="1:2">
      <c r="A426" t="s">
        <v>846</v>
      </c>
      <c r="B426" t="s">
        <v>847</v>
      </c>
    </row>
    <row r="427" spans="1:2">
      <c r="A427" t="s">
        <v>848</v>
      </c>
      <c r="B427" t="s">
        <v>849</v>
      </c>
    </row>
    <row r="428" spans="1:2">
      <c r="A428" t="s">
        <v>850</v>
      </c>
      <c r="B428" t="s">
        <v>851</v>
      </c>
    </row>
    <row r="429" spans="1:2">
      <c r="A429" t="s">
        <v>852</v>
      </c>
      <c r="B429" t="s">
        <v>853</v>
      </c>
    </row>
    <row r="430" spans="1:2">
      <c r="A430" t="s">
        <v>854</v>
      </c>
      <c r="B430" t="s">
        <v>855</v>
      </c>
    </row>
    <row r="431" spans="1:2">
      <c r="A431" t="s">
        <v>856</v>
      </c>
      <c r="B431" t="s">
        <v>857</v>
      </c>
    </row>
    <row r="432" spans="1:2">
      <c r="A432" t="s">
        <v>858</v>
      </c>
      <c r="B432" t="s">
        <v>859</v>
      </c>
    </row>
    <row r="433" spans="1:2">
      <c r="A433" t="s">
        <v>860</v>
      </c>
      <c r="B433" t="s">
        <v>861</v>
      </c>
    </row>
    <row r="434" spans="1:2">
      <c r="A434" t="s">
        <v>862</v>
      </c>
      <c r="B434" t="s">
        <v>863</v>
      </c>
    </row>
    <row r="435" spans="1:2">
      <c r="A435" t="s">
        <v>864</v>
      </c>
      <c r="B435" t="s">
        <v>865</v>
      </c>
    </row>
    <row r="436" spans="1:2">
      <c r="A436" t="s">
        <v>866</v>
      </c>
      <c r="B436" t="s">
        <v>867</v>
      </c>
    </row>
    <row r="437" spans="1:2">
      <c r="A437" t="s">
        <v>868</v>
      </c>
      <c r="B437" t="s">
        <v>869</v>
      </c>
    </row>
    <row r="438" spans="1:2">
      <c r="A438" t="s">
        <v>870</v>
      </c>
      <c r="B438" t="s">
        <v>871</v>
      </c>
    </row>
    <row r="439" spans="1:2">
      <c r="A439" t="s">
        <v>872</v>
      </c>
      <c r="B439" t="s">
        <v>873</v>
      </c>
    </row>
    <row r="440" spans="1:2">
      <c r="A440" t="s">
        <v>874</v>
      </c>
      <c r="B440" t="s">
        <v>875</v>
      </c>
    </row>
    <row r="441" spans="1:2">
      <c r="A441" t="s">
        <v>876</v>
      </c>
      <c r="B441" t="s">
        <v>877</v>
      </c>
    </row>
    <row r="442" spans="1:2">
      <c r="A442" t="s">
        <v>878</v>
      </c>
      <c r="B442" t="s">
        <v>879</v>
      </c>
    </row>
    <row r="443" spans="1:2">
      <c r="A443" t="s">
        <v>880</v>
      </c>
      <c r="B443" t="s">
        <v>881</v>
      </c>
    </row>
    <row r="444" spans="1:2">
      <c r="A444" t="s">
        <v>882</v>
      </c>
      <c r="B444" t="s">
        <v>883</v>
      </c>
    </row>
    <row r="445" spans="1:2">
      <c r="A445" t="s">
        <v>884</v>
      </c>
      <c r="B445" t="s">
        <v>885</v>
      </c>
    </row>
    <row r="446" spans="1:2">
      <c r="A446" t="s">
        <v>886</v>
      </c>
      <c r="B446" t="s">
        <v>887</v>
      </c>
    </row>
    <row r="447" spans="1:2">
      <c r="A447" t="s">
        <v>888</v>
      </c>
      <c r="B447" t="s">
        <v>889</v>
      </c>
    </row>
    <row r="448" spans="1:2">
      <c r="A448" t="s">
        <v>890</v>
      </c>
      <c r="B448" t="s">
        <v>891</v>
      </c>
    </row>
    <row r="449" spans="1:2">
      <c r="A449" t="s">
        <v>892</v>
      </c>
      <c r="B449" t="s">
        <v>893</v>
      </c>
    </row>
    <row r="450" spans="1:2">
      <c r="A450" t="s">
        <v>894</v>
      </c>
      <c r="B450" t="s">
        <v>895</v>
      </c>
    </row>
    <row r="451" spans="1:2">
      <c r="A451" t="s">
        <v>896</v>
      </c>
      <c r="B451" t="s">
        <v>897</v>
      </c>
    </row>
    <row r="452" spans="1:2">
      <c r="A452" t="s">
        <v>898</v>
      </c>
      <c r="B452" t="s">
        <v>899</v>
      </c>
    </row>
    <row r="453" spans="1:2">
      <c r="A453" t="s">
        <v>900</v>
      </c>
      <c r="B453" t="s">
        <v>901</v>
      </c>
    </row>
    <row r="454" spans="1:2">
      <c r="A454" t="s">
        <v>902</v>
      </c>
      <c r="B454" t="s">
        <v>903</v>
      </c>
    </row>
    <row r="455" spans="1:2">
      <c r="A455" t="s">
        <v>904</v>
      </c>
      <c r="B455" t="s">
        <v>905</v>
      </c>
    </row>
    <row r="456" spans="1:2">
      <c r="A456" t="s">
        <v>906</v>
      </c>
      <c r="B456" t="s">
        <v>907</v>
      </c>
    </row>
    <row r="457" spans="1:2">
      <c r="A457" t="s">
        <v>908</v>
      </c>
      <c r="B457" t="s">
        <v>909</v>
      </c>
    </row>
    <row r="458" spans="1:2">
      <c r="A458" t="s">
        <v>910</v>
      </c>
      <c r="B458" t="s">
        <v>911</v>
      </c>
    </row>
    <row r="459" spans="1:2">
      <c r="A459" t="s">
        <v>912</v>
      </c>
      <c r="B459" t="s">
        <v>913</v>
      </c>
    </row>
    <row r="460" spans="1:2">
      <c r="A460" t="s">
        <v>914</v>
      </c>
      <c r="B460" t="s">
        <v>915</v>
      </c>
    </row>
    <row r="461" spans="1:2">
      <c r="A461" t="s">
        <v>916</v>
      </c>
      <c r="B461" t="s">
        <v>917</v>
      </c>
    </row>
    <row r="462" spans="1:2">
      <c r="A462" t="s">
        <v>918</v>
      </c>
      <c r="B462" t="s">
        <v>919</v>
      </c>
    </row>
    <row r="463" spans="1:2">
      <c r="A463" t="s">
        <v>920</v>
      </c>
      <c r="B463" t="s">
        <v>921</v>
      </c>
    </row>
    <row r="464" spans="1:2">
      <c r="A464" t="s">
        <v>922</v>
      </c>
      <c r="B464" t="s">
        <v>923</v>
      </c>
    </row>
    <row r="465" spans="1:2">
      <c r="A465" t="s">
        <v>924</v>
      </c>
      <c r="B465" t="s">
        <v>925</v>
      </c>
    </row>
    <row r="466" spans="1:2">
      <c r="A466" t="s">
        <v>926</v>
      </c>
      <c r="B466" t="s">
        <v>927</v>
      </c>
    </row>
    <row r="467" spans="1:2">
      <c r="A467" t="s">
        <v>928</v>
      </c>
      <c r="B467" t="s">
        <v>929</v>
      </c>
    </row>
    <row r="468" spans="1:2">
      <c r="A468" t="s">
        <v>930</v>
      </c>
      <c r="B468" t="s">
        <v>931</v>
      </c>
    </row>
    <row r="469" spans="1:2">
      <c r="A469" t="s">
        <v>932</v>
      </c>
      <c r="B469" t="s">
        <v>933</v>
      </c>
    </row>
    <row r="470" spans="1:2">
      <c r="A470" t="s">
        <v>934</v>
      </c>
      <c r="B470" t="s">
        <v>935</v>
      </c>
    </row>
    <row r="471" spans="1:2">
      <c r="A471" t="s">
        <v>936</v>
      </c>
      <c r="B471" t="s">
        <v>937</v>
      </c>
    </row>
    <row r="472" spans="1:2">
      <c r="A472" t="s">
        <v>938</v>
      </c>
      <c r="B472" t="s">
        <v>939</v>
      </c>
    </row>
    <row r="473" spans="1:2">
      <c r="A473" t="s">
        <v>940</v>
      </c>
      <c r="B473" t="s">
        <v>941</v>
      </c>
    </row>
    <row r="474" spans="1:2">
      <c r="A474" t="s">
        <v>942</v>
      </c>
      <c r="B474" t="s">
        <v>943</v>
      </c>
    </row>
    <row r="475" spans="1:2">
      <c r="A475" t="s">
        <v>944</v>
      </c>
      <c r="B475" t="s">
        <v>945</v>
      </c>
    </row>
    <row r="476" spans="1:2">
      <c r="A476" t="s">
        <v>946</v>
      </c>
      <c r="B476" t="s">
        <v>947</v>
      </c>
    </row>
    <row r="477" spans="1:2">
      <c r="A477" t="s">
        <v>948</v>
      </c>
      <c r="B477" t="s">
        <v>949</v>
      </c>
    </row>
    <row r="478" spans="1:2">
      <c r="A478" t="s">
        <v>950</v>
      </c>
      <c r="B478" t="s">
        <v>951</v>
      </c>
    </row>
    <row r="479" spans="1:2">
      <c r="A479" t="s">
        <v>952</v>
      </c>
      <c r="B479" t="s">
        <v>953</v>
      </c>
    </row>
    <row r="480" spans="1:2">
      <c r="A480" t="s">
        <v>954</v>
      </c>
      <c r="B480" t="s">
        <v>955</v>
      </c>
    </row>
    <row r="481" spans="1:2">
      <c r="A481" t="s">
        <v>956</v>
      </c>
      <c r="B481" t="s">
        <v>957</v>
      </c>
    </row>
    <row r="482" spans="1:2">
      <c r="A482" t="s">
        <v>958</v>
      </c>
      <c r="B482" t="s">
        <v>959</v>
      </c>
    </row>
    <row r="483" spans="1:2">
      <c r="A483" t="s">
        <v>960</v>
      </c>
      <c r="B483" t="s">
        <v>961</v>
      </c>
    </row>
    <row r="484" spans="1:2">
      <c r="A484" t="s">
        <v>962</v>
      </c>
      <c r="B484" t="s">
        <v>963</v>
      </c>
    </row>
    <row r="485" spans="1:2">
      <c r="A485" t="s">
        <v>964</v>
      </c>
      <c r="B485" t="s">
        <v>965</v>
      </c>
    </row>
    <row r="486" spans="1:2">
      <c r="A486" t="s">
        <v>966</v>
      </c>
      <c r="B486" t="s">
        <v>967</v>
      </c>
    </row>
    <row r="487" spans="1:2">
      <c r="A487" t="s">
        <v>968</v>
      </c>
      <c r="B487" t="s">
        <v>969</v>
      </c>
    </row>
    <row r="488" spans="1:2">
      <c r="A488" t="s">
        <v>970</v>
      </c>
      <c r="B488" t="s">
        <v>971</v>
      </c>
    </row>
    <row r="489" spans="1:2">
      <c r="A489" t="s">
        <v>972</v>
      </c>
      <c r="B489" t="s">
        <v>973</v>
      </c>
    </row>
    <row r="490" spans="1:2">
      <c r="A490" t="s">
        <v>974</v>
      </c>
      <c r="B490" t="s">
        <v>975</v>
      </c>
    </row>
    <row r="491" spans="1:2">
      <c r="A491" t="s">
        <v>976</v>
      </c>
      <c r="B491" t="s">
        <v>977</v>
      </c>
    </row>
    <row r="492" spans="1:2">
      <c r="A492" t="s">
        <v>978</v>
      </c>
      <c r="B492" t="s">
        <v>979</v>
      </c>
    </row>
    <row r="493" spans="1:2">
      <c r="A493" t="s">
        <v>980</v>
      </c>
      <c r="B493" t="s">
        <v>981</v>
      </c>
    </row>
    <row r="494" spans="1:2">
      <c r="A494" t="s">
        <v>982</v>
      </c>
      <c r="B494" t="s">
        <v>983</v>
      </c>
    </row>
    <row r="495" spans="1:2">
      <c r="A495" t="s">
        <v>984</v>
      </c>
      <c r="B495" t="s">
        <v>985</v>
      </c>
    </row>
    <row r="496" spans="1:2">
      <c r="A496" t="s">
        <v>986</v>
      </c>
      <c r="B496" t="s">
        <v>987</v>
      </c>
    </row>
    <row r="497" spans="1:2">
      <c r="A497" t="s">
        <v>988</v>
      </c>
      <c r="B497" t="s">
        <v>989</v>
      </c>
    </row>
    <row r="498" spans="1:2">
      <c r="A498" t="s">
        <v>990</v>
      </c>
      <c r="B498" t="s">
        <v>991</v>
      </c>
    </row>
    <row r="499" spans="1:2">
      <c r="A499" t="s">
        <v>992</v>
      </c>
      <c r="B499" t="s">
        <v>993</v>
      </c>
    </row>
    <row r="500" spans="1:2">
      <c r="A500" t="s">
        <v>994</v>
      </c>
      <c r="B500" t="s">
        <v>995</v>
      </c>
    </row>
    <row r="501" spans="1:2">
      <c r="A501" t="s">
        <v>996</v>
      </c>
      <c r="B501" t="s">
        <v>997</v>
      </c>
    </row>
    <row r="502" spans="1:2">
      <c r="A502" t="s">
        <v>998</v>
      </c>
      <c r="B502" t="s">
        <v>999</v>
      </c>
    </row>
    <row r="503" spans="1:2">
      <c r="A503" t="s">
        <v>1000</v>
      </c>
      <c r="B503" t="s">
        <v>1001</v>
      </c>
    </row>
    <row r="504" spans="1:2">
      <c r="A504" t="s">
        <v>1002</v>
      </c>
      <c r="B504" t="s">
        <v>1003</v>
      </c>
    </row>
    <row r="505" spans="1:2">
      <c r="A505" t="s">
        <v>1004</v>
      </c>
      <c r="B505" t="s">
        <v>1005</v>
      </c>
    </row>
    <row r="506" spans="1:2">
      <c r="A506" t="s">
        <v>1006</v>
      </c>
      <c r="B506" t="s">
        <v>1007</v>
      </c>
    </row>
    <row r="507" spans="1:2">
      <c r="A507" t="s">
        <v>1008</v>
      </c>
      <c r="B507" t="s">
        <v>1009</v>
      </c>
    </row>
    <row r="508" spans="1:2">
      <c r="A508" t="s">
        <v>1010</v>
      </c>
      <c r="B508" t="s">
        <v>1011</v>
      </c>
    </row>
    <row r="509" spans="1:2">
      <c r="A509" t="s">
        <v>1012</v>
      </c>
      <c r="B509" t="s">
        <v>1013</v>
      </c>
    </row>
    <row r="510" spans="1:2">
      <c r="A510" t="s">
        <v>1014</v>
      </c>
      <c r="B510" t="s">
        <v>1015</v>
      </c>
    </row>
    <row r="511" spans="1:2">
      <c r="A511" t="s">
        <v>1016</v>
      </c>
      <c r="B511" t="s">
        <v>1017</v>
      </c>
    </row>
    <row r="512" spans="1:2">
      <c r="A512" t="s">
        <v>1018</v>
      </c>
      <c r="B512" t="s">
        <v>1019</v>
      </c>
    </row>
    <row r="513" spans="1:2">
      <c r="A513" t="s">
        <v>1020</v>
      </c>
      <c r="B513" t="s">
        <v>1021</v>
      </c>
    </row>
    <row r="514" spans="1:2">
      <c r="A514" t="s">
        <v>1022</v>
      </c>
      <c r="B514" t="s">
        <v>1023</v>
      </c>
    </row>
    <row r="515" spans="1:2">
      <c r="A515" t="s">
        <v>1024</v>
      </c>
      <c r="B515" t="s">
        <v>1025</v>
      </c>
    </row>
    <row r="516" spans="1:2">
      <c r="A516" t="s">
        <v>1026</v>
      </c>
      <c r="B516" t="s">
        <v>1027</v>
      </c>
    </row>
    <row r="517" spans="1:2">
      <c r="A517" t="s">
        <v>1028</v>
      </c>
      <c r="B517" t="s">
        <v>1029</v>
      </c>
    </row>
    <row r="518" spans="1:2">
      <c r="A518" t="s">
        <v>1030</v>
      </c>
      <c r="B518" t="s">
        <v>1031</v>
      </c>
    </row>
    <row r="519" spans="1:2">
      <c r="A519" t="s">
        <v>1032</v>
      </c>
      <c r="B519" t="s">
        <v>1033</v>
      </c>
    </row>
    <row r="520" spans="1:2">
      <c r="A520" t="s">
        <v>1034</v>
      </c>
      <c r="B520" t="s">
        <v>1035</v>
      </c>
    </row>
    <row r="521" spans="1:2">
      <c r="A521" t="s">
        <v>1036</v>
      </c>
      <c r="B521" t="s">
        <v>1037</v>
      </c>
    </row>
    <row r="522" spans="1:2">
      <c r="A522" t="s">
        <v>1038</v>
      </c>
      <c r="B522" t="s">
        <v>1039</v>
      </c>
    </row>
    <row r="523" spans="1:2">
      <c r="A523" t="s">
        <v>1040</v>
      </c>
      <c r="B523" t="s">
        <v>1041</v>
      </c>
    </row>
    <row r="524" spans="1:2">
      <c r="A524" t="s">
        <v>1042</v>
      </c>
      <c r="B524" t="s">
        <v>1043</v>
      </c>
    </row>
    <row r="525" spans="1:2">
      <c r="A525" t="s">
        <v>1044</v>
      </c>
      <c r="B525" t="s">
        <v>1045</v>
      </c>
    </row>
    <row r="526" spans="1:2">
      <c r="A526" t="s">
        <v>1046</v>
      </c>
      <c r="B526" t="s">
        <v>1047</v>
      </c>
    </row>
    <row r="527" spans="1:2">
      <c r="A527" t="s">
        <v>1048</v>
      </c>
      <c r="B527" t="s">
        <v>1049</v>
      </c>
    </row>
    <row r="528" spans="1:2">
      <c r="A528" t="s">
        <v>1050</v>
      </c>
      <c r="B528" t="s">
        <v>1051</v>
      </c>
    </row>
    <row r="529" spans="1:2">
      <c r="A529" t="s">
        <v>1052</v>
      </c>
      <c r="B529" t="s">
        <v>1053</v>
      </c>
    </row>
    <row r="530" spans="1:2">
      <c r="A530" t="s">
        <v>1054</v>
      </c>
      <c r="B530" t="s">
        <v>1055</v>
      </c>
    </row>
    <row r="531" spans="1:2">
      <c r="A531" t="s">
        <v>1056</v>
      </c>
      <c r="B531" t="s">
        <v>1057</v>
      </c>
    </row>
    <row r="532" spans="1:2">
      <c r="A532" t="s">
        <v>1058</v>
      </c>
      <c r="B532" t="s">
        <v>1059</v>
      </c>
    </row>
    <row r="533" spans="1:2">
      <c r="A533" t="s">
        <v>1060</v>
      </c>
      <c r="B533" t="s">
        <v>1061</v>
      </c>
    </row>
    <row r="534" spans="1:2">
      <c r="A534" t="s">
        <v>1062</v>
      </c>
      <c r="B534" t="s">
        <v>1063</v>
      </c>
    </row>
    <row r="535" spans="1:2">
      <c r="A535" t="s">
        <v>1064</v>
      </c>
      <c r="B535" t="s">
        <v>1065</v>
      </c>
    </row>
    <row r="536" spans="1:2">
      <c r="A536" t="s">
        <v>1066</v>
      </c>
      <c r="B536" t="s">
        <v>1067</v>
      </c>
    </row>
    <row r="537" spans="1:2">
      <c r="A537" t="s">
        <v>1068</v>
      </c>
      <c r="B537" t="s">
        <v>1069</v>
      </c>
    </row>
    <row r="538" spans="1:2">
      <c r="A538" t="s">
        <v>1070</v>
      </c>
      <c r="B538" t="s">
        <v>1071</v>
      </c>
    </row>
    <row r="539" spans="1:2">
      <c r="A539" t="s">
        <v>1072</v>
      </c>
      <c r="B539" t="s">
        <v>1073</v>
      </c>
    </row>
    <row r="540" spans="1:2">
      <c r="A540" t="s">
        <v>1074</v>
      </c>
      <c r="B540" t="s">
        <v>1075</v>
      </c>
    </row>
    <row r="541" spans="1:2">
      <c r="A541" t="s">
        <v>1076</v>
      </c>
      <c r="B541" t="s">
        <v>1077</v>
      </c>
    </row>
    <row r="542" spans="1:2">
      <c r="A542" t="s">
        <v>1078</v>
      </c>
      <c r="B542" t="s">
        <v>1079</v>
      </c>
    </row>
    <row r="543" spans="1:2">
      <c r="A543" t="s">
        <v>1080</v>
      </c>
      <c r="B543" t="s">
        <v>1081</v>
      </c>
    </row>
    <row r="544" spans="1:2">
      <c r="A544" t="s">
        <v>1082</v>
      </c>
      <c r="B544" t="s">
        <v>1083</v>
      </c>
    </row>
    <row r="545" spans="1:2">
      <c r="A545" t="s">
        <v>1084</v>
      </c>
      <c r="B545" t="s">
        <v>1085</v>
      </c>
    </row>
    <row r="546" spans="1:2">
      <c r="A546" t="s">
        <v>1086</v>
      </c>
      <c r="B546" t="s">
        <v>1087</v>
      </c>
    </row>
    <row r="547" spans="1:2">
      <c r="A547" t="s">
        <v>1088</v>
      </c>
      <c r="B547" t="s">
        <v>1089</v>
      </c>
    </row>
    <row r="548" spans="1:2">
      <c r="A548" t="s">
        <v>1090</v>
      </c>
      <c r="B548" t="s">
        <v>1091</v>
      </c>
    </row>
    <row r="549" spans="1:2">
      <c r="A549" t="s">
        <v>1092</v>
      </c>
      <c r="B549" t="s">
        <v>1093</v>
      </c>
    </row>
    <row r="550" spans="1:2">
      <c r="A550" t="s">
        <v>1094</v>
      </c>
      <c r="B550" t="s">
        <v>1095</v>
      </c>
    </row>
    <row r="551" spans="1:2">
      <c r="A551" t="s">
        <v>1096</v>
      </c>
      <c r="B551" t="s">
        <v>1097</v>
      </c>
    </row>
    <row r="552" spans="1:2">
      <c r="A552" t="s">
        <v>1098</v>
      </c>
      <c r="B552" t="s">
        <v>1099</v>
      </c>
    </row>
    <row r="553" spans="1:2">
      <c r="A553" t="s">
        <v>1100</v>
      </c>
      <c r="B553" t="s">
        <v>1101</v>
      </c>
    </row>
    <row r="554" spans="1:2">
      <c r="A554" t="s">
        <v>1102</v>
      </c>
      <c r="B554" t="s">
        <v>1103</v>
      </c>
    </row>
    <row r="555" spans="1:2">
      <c r="A555" t="s">
        <v>1104</v>
      </c>
      <c r="B555" t="s">
        <v>1105</v>
      </c>
    </row>
    <row r="556" spans="1:2">
      <c r="A556" t="s">
        <v>1106</v>
      </c>
      <c r="B556" t="s">
        <v>1107</v>
      </c>
    </row>
    <row r="557" spans="1:2">
      <c r="A557" t="s">
        <v>1108</v>
      </c>
      <c r="B557" t="s">
        <v>1109</v>
      </c>
    </row>
    <row r="558" spans="1:2">
      <c r="A558" t="s">
        <v>1110</v>
      </c>
      <c r="B558" t="s">
        <v>1111</v>
      </c>
    </row>
    <row r="559" spans="1:2">
      <c r="A559" t="s">
        <v>1112</v>
      </c>
      <c r="B559" t="s">
        <v>1113</v>
      </c>
    </row>
    <row r="560" spans="1:2">
      <c r="A560" t="s">
        <v>1114</v>
      </c>
      <c r="B560" t="s">
        <v>1115</v>
      </c>
    </row>
    <row r="561" spans="1:2">
      <c r="A561" t="s">
        <v>1116</v>
      </c>
      <c r="B561" t="s">
        <v>1117</v>
      </c>
    </row>
    <row r="562" spans="1:2">
      <c r="A562" t="s">
        <v>1118</v>
      </c>
      <c r="B562" t="s">
        <v>1119</v>
      </c>
    </row>
    <row r="563" spans="1:2">
      <c r="A563" t="s">
        <v>1120</v>
      </c>
      <c r="B563" t="s">
        <v>1121</v>
      </c>
    </row>
    <row r="564" spans="1:2">
      <c r="A564" t="s">
        <v>1122</v>
      </c>
      <c r="B564" t="s">
        <v>1123</v>
      </c>
    </row>
    <row r="565" spans="1:2">
      <c r="A565" t="s">
        <v>1124</v>
      </c>
      <c r="B565" t="s">
        <v>1125</v>
      </c>
    </row>
    <row r="566" spans="1:2">
      <c r="A566" t="s">
        <v>1126</v>
      </c>
      <c r="B566" t="s">
        <v>1127</v>
      </c>
    </row>
    <row r="567" spans="1:2">
      <c r="A567" t="s">
        <v>1128</v>
      </c>
      <c r="B567" t="s">
        <v>1129</v>
      </c>
    </row>
    <row r="568" spans="1:2">
      <c r="A568" t="s">
        <v>1130</v>
      </c>
      <c r="B568" t="s">
        <v>1131</v>
      </c>
    </row>
    <row r="569" spans="1:2">
      <c r="A569" t="s">
        <v>1132</v>
      </c>
      <c r="B569" t="s">
        <v>1133</v>
      </c>
    </row>
    <row r="570" spans="1:2">
      <c r="A570" t="s">
        <v>1134</v>
      </c>
      <c r="B570" t="s">
        <v>1135</v>
      </c>
    </row>
    <row r="571" spans="1:2">
      <c r="A571" t="s">
        <v>1136</v>
      </c>
      <c r="B571" t="s">
        <v>1137</v>
      </c>
    </row>
    <row r="572" spans="1:2">
      <c r="A572" t="s">
        <v>1138</v>
      </c>
      <c r="B572" t="s">
        <v>1139</v>
      </c>
    </row>
    <row r="573" spans="1:2">
      <c r="A573" t="s">
        <v>1140</v>
      </c>
      <c r="B573" t="s">
        <v>1141</v>
      </c>
    </row>
    <row r="574" spans="1:2">
      <c r="A574" t="s">
        <v>1142</v>
      </c>
      <c r="B574" t="s">
        <v>1143</v>
      </c>
    </row>
    <row r="575" spans="1:2">
      <c r="A575" t="s">
        <v>1144</v>
      </c>
      <c r="B575" t="s">
        <v>1145</v>
      </c>
    </row>
    <row r="576" spans="1:2">
      <c r="A576" t="s">
        <v>1146</v>
      </c>
      <c r="B576" t="s">
        <v>1147</v>
      </c>
    </row>
    <row r="577" spans="1:2">
      <c r="A577" t="s">
        <v>1148</v>
      </c>
      <c r="B577" t="s">
        <v>1149</v>
      </c>
    </row>
    <row r="578" spans="1:2">
      <c r="A578" t="s">
        <v>1150</v>
      </c>
      <c r="B578" t="s">
        <v>1151</v>
      </c>
    </row>
    <row r="579" spans="1:2">
      <c r="A579" t="s">
        <v>1152</v>
      </c>
      <c r="B579" t="s">
        <v>1153</v>
      </c>
    </row>
    <row r="580" spans="1:2">
      <c r="A580" t="s">
        <v>1154</v>
      </c>
      <c r="B580" t="s">
        <v>1155</v>
      </c>
    </row>
    <row r="581" spans="1:2">
      <c r="A581" t="s">
        <v>1156</v>
      </c>
      <c r="B581" t="s">
        <v>1157</v>
      </c>
    </row>
    <row r="582" spans="1:2">
      <c r="A582" t="s">
        <v>1158</v>
      </c>
      <c r="B582" t="s">
        <v>1159</v>
      </c>
    </row>
    <row r="583" spans="1:2">
      <c r="A583" t="s">
        <v>1160</v>
      </c>
      <c r="B583" t="s">
        <v>1161</v>
      </c>
    </row>
    <row r="584" spans="1:2">
      <c r="A584" t="s">
        <v>1162</v>
      </c>
      <c r="B584" t="s">
        <v>1163</v>
      </c>
    </row>
    <row r="585" spans="1:2">
      <c r="A585" t="s">
        <v>1164</v>
      </c>
      <c r="B585" t="s">
        <v>1165</v>
      </c>
    </row>
    <row r="586" spans="1:2">
      <c r="A586" t="s">
        <v>1166</v>
      </c>
      <c r="B586" t="s">
        <v>1167</v>
      </c>
    </row>
    <row r="587" spans="1:2">
      <c r="A587" t="s">
        <v>1168</v>
      </c>
      <c r="B587" t="s">
        <v>1169</v>
      </c>
    </row>
    <row r="588" spans="1:2">
      <c r="A588" t="s">
        <v>1170</v>
      </c>
      <c r="B588" t="s">
        <v>1171</v>
      </c>
    </row>
    <row r="589" spans="1:2">
      <c r="A589" t="s">
        <v>1172</v>
      </c>
      <c r="B589" t="s">
        <v>1173</v>
      </c>
    </row>
    <row r="590" spans="1:2">
      <c r="A590" t="s">
        <v>1174</v>
      </c>
      <c r="B590" t="s">
        <v>1175</v>
      </c>
    </row>
    <row r="591" spans="1:2">
      <c r="A591" t="s">
        <v>1176</v>
      </c>
      <c r="B591" t="s">
        <v>1177</v>
      </c>
    </row>
    <row r="592" spans="1:2">
      <c r="A592" t="s">
        <v>1178</v>
      </c>
      <c r="B592" t="s">
        <v>1179</v>
      </c>
    </row>
    <row r="593" spans="1:2">
      <c r="A593" t="s">
        <v>1180</v>
      </c>
      <c r="B593" t="s">
        <v>1181</v>
      </c>
    </row>
    <row r="594" spans="1:2">
      <c r="A594" t="s">
        <v>1182</v>
      </c>
      <c r="B594" t="s">
        <v>1183</v>
      </c>
    </row>
    <row r="595" spans="1:2">
      <c r="A595" t="s">
        <v>1184</v>
      </c>
      <c r="B595" t="s">
        <v>1185</v>
      </c>
    </row>
    <row r="596" spans="1:2">
      <c r="A596" t="s">
        <v>1186</v>
      </c>
      <c r="B596" t="s">
        <v>1187</v>
      </c>
    </row>
    <row r="597" spans="1:2">
      <c r="A597" t="s">
        <v>1188</v>
      </c>
      <c r="B597" t="s">
        <v>1189</v>
      </c>
    </row>
    <row r="598" spans="1:2">
      <c r="A598" t="s">
        <v>1190</v>
      </c>
      <c r="B598" t="s">
        <v>1191</v>
      </c>
    </row>
    <row r="599" spans="1:2">
      <c r="A599" t="s">
        <v>1192</v>
      </c>
      <c r="B599" t="s">
        <v>1193</v>
      </c>
    </row>
    <row r="600" spans="1:2">
      <c r="A600" t="s">
        <v>1194</v>
      </c>
      <c r="B600" t="s">
        <v>1195</v>
      </c>
    </row>
    <row r="601" spans="1:2">
      <c r="A601" t="s">
        <v>1196</v>
      </c>
      <c r="B601" t="s">
        <v>1197</v>
      </c>
    </row>
    <row r="602" spans="1:2">
      <c r="A602" t="s">
        <v>1198</v>
      </c>
      <c r="B602" t="s">
        <v>1199</v>
      </c>
    </row>
    <row r="603" spans="1:2">
      <c r="A603" t="s">
        <v>1200</v>
      </c>
      <c r="B603" t="s">
        <v>1201</v>
      </c>
    </row>
    <row r="604" spans="1:2">
      <c r="A604" t="s">
        <v>1202</v>
      </c>
      <c r="B604" t="s">
        <v>1203</v>
      </c>
    </row>
    <row r="605" spans="1:2">
      <c r="A605" t="s">
        <v>1204</v>
      </c>
      <c r="B605" t="s">
        <v>1205</v>
      </c>
    </row>
    <row r="606" spans="1:2">
      <c r="A606" t="s">
        <v>1206</v>
      </c>
      <c r="B606" t="s">
        <v>1207</v>
      </c>
    </row>
    <row r="607" spans="1:2">
      <c r="A607" t="s">
        <v>1208</v>
      </c>
      <c r="B607" t="s">
        <v>1209</v>
      </c>
    </row>
    <row r="608" spans="1:2">
      <c r="A608" t="s">
        <v>1210</v>
      </c>
      <c r="B608" t="s">
        <v>1211</v>
      </c>
    </row>
    <row r="609" spans="1:2">
      <c r="A609" t="s">
        <v>1212</v>
      </c>
      <c r="B609" t="s">
        <v>1213</v>
      </c>
    </row>
    <row r="610" spans="1:2">
      <c r="A610" t="s">
        <v>1214</v>
      </c>
      <c r="B610" t="s">
        <v>1215</v>
      </c>
    </row>
    <row r="611" spans="1:2">
      <c r="A611" t="s">
        <v>1216</v>
      </c>
      <c r="B611" t="s">
        <v>1217</v>
      </c>
    </row>
    <row r="612" spans="1:2">
      <c r="A612" t="s">
        <v>1218</v>
      </c>
      <c r="B612" t="s">
        <v>1219</v>
      </c>
    </row>
    <row r="613" spans="1:2">
      <c r="A613" t="s">
        <v>1220</v>
      </c>
      <c r="B613" t="s">
        <v>1221</v>
      </c>
    </row>
    <row r="614" spans="1:2">
      <c r="A614" t="s">
        <v>1222</v>
      </c>
      <c r="B614" t="s">
        <v>1223</v>
      </c>
    </row>
    <row r="615" spans="1:2">
      <c r="A615" t="s">
        <v>1224</v>
      </c>
      <c r="B615" t="s">
        <v>1225</v>
      </c>
    </row>
    <row r="616" spans="1:2">
      <c r="A616" t="s">
        <v>1226</v>
      </c>
      <c r="B616" t="s">
        <v>1227</v>
      </c>
    </row>
    <row r="617" spans="1:2">
      <c r="A617" t="s">
        <v>1228</v>
      </c>
      <c r="B617" t="s">
        <v>1229</v>
      </c>
    </row>
    <row r="618" spans="1:2">
      <c r="A618" t="s">
        <v>1230</v>
      </c>
      <c r="B618" t="s">
        <v>1231</v>
      </c>
    </row>
    <row r="619" spans="1:2">
      <c r="A619" t="s">
        <v>1232</v>
      </c>
      <c r="B619" t="s">
        <v>1233</v>
      </c>
    </row>
    <row r="620" spans="1:2">
      <c r="A620" t="s">
        <v>1234</v>
      </c>
      <c r="B620" t="s">
        <v>1235</v>
      </c>
    </row>
    <row r="621" spans="1:2">
      <c r="A621" t="s">
        <v>1236</v>
      </c>
      <c r="B621" t="s">
        <v>1237</v>
      </c>
    </row>
    <row r="622" spans="1:2">
      <c r="A622" t="s">
        <v>1238</v>
      </c>
      <c r="B622" t="s">
        <v>1239</v>
      </c>
    </row>
    <row r="623" spans="1:2">
      <c r="A623" t="s">
        <v>1240</v>
      </c>
      <c r="B623" t="s">
        <v>1241</v>
      </c>
    </row>
    <row r="624" spans="1:2">
      <c r="A624" t="s">
        <v>1242</v>
      </c>
      <c r="B624" t="s">
        <v>1243</v>
      </c>
    </row>
    <row r="625" spans="1:2">
      <c r="A625" t="s">
        <v>1244</v>
      </c>
      <c r="B625" t="s">
        <v>1245</v>
      </c>
    </row>
    <row r="626" spans="1:2">
      <c r="A626" t="s">
        <v>1246</v>
      </c>
      <c r="B626" t="s">
        <v>1247</v>
      </c>
    </row>
    <row r="627" spans="1:2">
      <c r="A627" t="s">
        <v>1248</v>
      </c>
      <c r="B627" t="s">
        <v>1249</v>
      </c>
    </row>
    <row r="628" spans="1:2">
      <c r="A628" t="s">
        <v>1250</v>
      </c>
      <c r="B628" t="s">
        <v>1251</v>
      </c>
    </row>
    <row r="629" spans="1:2">
      <c r="A629" t="s">
        <v>1252</v>
      </c>
      <c r="B629" t="s">
        <v>1253</v>
      </c>
    </row>
    <row r="630" spans="1:2">
      <c r="A630" t="s">
        <v>1254</v>
      </c>
      <c r="B630" t="s">
        <v>1255</v>
      </c>
    </row>
    <row r="631" spans="1:2">
      <c r="A631" t="s">
        <v>1256</v>
      </c>
      <c r="B631" t="s">
        <v>1257</v>
      </c>
    </row>
    <row r="632" spans="1:2">
      <c r="A632" t="s">
        <v>1258</v>
      </c>
      <c r="B632" t="s">
        <v>1259</v>
      </c>
    </row>
    <row r="633" spans="1:2">
      <c r="A633" t="s">
        <v>1260</v>
      </c>
      <c r="B633" t="s">
        <v>1261</v>
      </c>
    </row>
    <row r="634" spans="1:2">
      <c r="A634" t="s">
        <v>1262</v>
      </c>
      <c r="B634" t="s">
        <v>1263</v>
      </c>
    </row>
    <row r="635" spans="1:2">
      <c r="A635" t="s">
        <v>1264</v>
      </c>
      <c r="B635" t="s">
        <v>1265</v>
      </c>
    </row>
    <row r="636" spans="1:2">
      <c r="A636" t="s">
        <v>1266</v>
      </c>
      <c r="B636" t="s">
        <v>1267</v>
      </c>
    </row>
    <row r="637" spans="1:2">
      <c r="A637" t="s">
        <v>1268</v>
      </c>
      <c r="B637" t="s">
        <v>1269</v>
      </c>
    </row>
    <row r="638" spans="1:2">
      <c r="A638" t="s">
        <v>1270</v>
      </c>
      <c r="B638" t="s">
        <v>1271</v>
      </c>
    </row>
    <row r="639" spans="1:2">
      <c r="A639" t="s">
        <v>1272</v>
      </c>
      <c r="B639" t="s">
        <v>1273</v>
      </c>
    </row>
    <row r="640" spans="1:2">
      <c r="A640" t="s">
        <v>1274</v>
      </c>
      <c r="B640" t="s">
        <v>1275</v>
      </c>
    </row>
    <row r="641" spans="1:2">
      <c r="A641" t="s">
        <v>1276</v>
      </c>
      <c r="B641" t="s">
        <v>1277</v>
      </c>
    </row>
    <row r="642" spans="1:2">
      <c r="A642" t="s">
        <v>1278</v>
      </c>
      <c r="B642" t="s">
        <v>1279</v>
      </c>
    </row>
    <row r="643" spans="1:2">
      <c r="A643" t="s">
        <v>1280</v>
      </c>
      <c r="B643" t="s">
        <v>1281</v>
      </c>
    </row>
    <row r="644" spans="1:2">
      <c r="A644" t="s">
        <v>1282</v>
      </c>
      <c r="B644" t="s">
        <v>1283</v>
      </c>
    </row>
    <row r="645" spans="1:2">
      <c r="A645" t="s">
        <v>1284</v>
      </c>
      <c r="B645" t="s">
        <v>1285</v>
      </c>
    </row>
    <row r="646" spans="1:2">
      <c r="A646" t="s">
        <v>1286</v>
      </c>
      <c r="B646" t="s">
        <v>1287</v>
      </c>
    </row>
    <row r="647" spans="1:2">
      <c r="A647" t="s">
        <v>1288</v>
      </c>
      <c r="B647" t="s">
        <v>1289</v>
      </c>
    </row>
    <row r="648" spans="1:2">
      <c r="A648" t="s">
        <v>1290</v>
      </c>
      <c r="B648" t="s">
        <v>1291</v>
      </c>
    </row>
    <row r="649" spans="1:2">
      <c r="A649" t="s">
        <v>1292</v>
      </c>
      <c r="B649" t="s">
        <v>1293</v>
      </c>
    </row>
    <row r="650" spans="1:2">
      <c r="A650" t="s">
        <v>1294</v>
      </c>
      <c r="B650" t="s">
        <v>1295</v>
      </c>
    </row>
    <row r="651" spans="1:2">
      <c r="A651" t="s">
        <v>1296</v>
      </c>
      <c r="B651" t="s">
        <v>1297</v>
      </c>
    </row>
    <row r="652" spans="1:2">
      <c r="A652" t="s">
        <v>1298</v>
      </c>
      <c r="B652" t="s">
        <v>1299</v>
      </c>
    </row>
    <row r="653" spans="1:2">
      <c r="A653" t="s">
        <v>1300</v>
      </c>
      <c r="B653" t="s">
        <v>1301</v>
      </c>
    </row>
    <row r="654" spans="1:2">
      <c r="A654" t="s">
        <v>1302</v>
      </c>
      <c r="B654" t="s">
        <v>1303</v>
      </c>
    </row>
    <row r="655" spans="1:2">
      <c r="A655" t="s">
        <v>1304</v>
      </c>
      <c r="B655" t="s">
        <v>1305</v>
      </c>
    </row>
    <row r="656" spans="1:2">
      <c r="A656" t="s">
        <v>1306</v>
      </c>
      <c r="B656" t="s">
        <v>1307</v>
      </c>
    </row>
    <row r="657" spans="1:2">
      <c r="A657" t="s">
        <v>1308</v>
      </c>
      <c r="B657" t="s">
        <v>1309</v>
      </c>
    </row>
    <row r="658" spans="1:2">
      <c r="A658" t="s">
        <v>1310</v>
      </c>
      <c r="B658" t="s">
        <v>1311</v>
      </c>
    </row>
    <row r="659" spans="1:2">
      <c r="A659" t="s">
        <v>1312</v>
      </c>
      <c r="B659" t="s">
        <v>1313</v>
      </c>
    </row>
    <row r="660" spans="1:2">
      <c r="A660" t="s">
        <v>1314</v>
      </c>
      <c r="B660" t="s">
        <v>1315</v>
      </c>
    </row>
    <row r="661" spans="1:2">
      <c r="A661" t="s">
        <v>1316</v>
      </c>
      <c r="B661" t="s">
        <v>1317</v>
      </c>
    </row>
    <row r="662" spans="1:2">
      <c r="A662" t="s">
        <v>1318</v>
      </c>
      <c r="B662" t="s">
        <v>1319</v>
      </c>
    </row>
    <row r="663" spans="1:2">
      <c r="A663" t="s">
        <v>1320</v>
      </c>
      <c r="B663" t="s">
        <v>1321</v>
      </c>
    </row>
    <row r="664" spans="1:2">
      <c r="A664" t="s">
        <v>1322</v>
      </c>
      <c r="B664" t="s">
        <v>1323</v>
      </c>
    </row>
    <row r="665" spans="1:2">
      <c r="A665" t="s">
        <v>1324</v>
      </c>
      <c r="B665" t="s">
        <v>1325</v>
      </c>
    </row>
    <row r="666" spans="1:2">
      <c r="A666" t="s">
        <v>1326</v>
      </c>
      <c r="B666" t="s">
        <v>1327</v>
      </c>
    </row>
    <row r="667" spans="1:2">
      <c r="A667" t="s">
        <v>1328</v>
      </c>
      <c r="B667" t="s">
        <v>1329</v>
      </c>
    </row>
    <row r="668" spans="1:2">
      <c r="A668" t="s">
        <v>1330</v>
      </c>
      <c r="B668" t="s">
        <v>1331</v>
      </c>
    </row>
    <row r="669" spans="1:2">
      <c r="A669" t="s">
        <v>1332</v>
      </c>
      <c r="B669" t="s">
        <v>1333</v>
      </c>
    </row>
    <row r="670" spans="1:2">
      <c r="A670" t="s">
        <v>1334</v>
      </c>
      <c r="B670" t="s">
        <v>1335</v>
      </c>
    </row>
    <row r="671" spans="1:2">
      <c r="A671" t="s">
        <v>1336</v>
      </c>
      <c r="B671" t="s">
        <v>1337</v>
      </c>
    </row>
    <row r="672" spans="1:2">
      <c r="A672" t="s">
        <v>1338</v>
      </c>
      <c r="B672" t="s">
        <v>1339</v>
      </c>
    </row>
    <row r="673" spans="1:2">
      <c r="A673" t="s">
        <v>1340</v>
      </c>
      <c r="B673" t="s">
        <v>1341</v>
      </c>
    </row>
    <row r="674" spans="1:2">
      <c r="A674" t="s">
        <v>1342</v>
      </c>
      <c r="B674" t="s">
        <v>1343</v>
      </c>
    </row>
    <row r="675" spans="1:2">
      <c r="A675" t="s">
        <v>1344</v>
      </c>
      <c r="B675" t="s">
        <v>1345</v>
      </c>
    </row>
    <row r="676" spans="1:2">
      <c r="A676" t="s">
        <v>1346</v>
      </c>
      <c r="B676" t="s">
        <v>1347</v>
      </c>
    </row>
    <row r="677" spans="1:2">
      <c r="A677" t="s">
        <v>1348</v>
      </c>
      <c r="B677" t="s">
        <v>1349</v>
      </c>
    </row>
    <row r="678" spans="1:2">
      <c r="A678" t="s">
        <v>1350</v>
      </c>
      <c r="B678" t="s">
        <v>1351</v>
      </c>
    </row>
    <row r="679" spans="1:2">
      <c r="A679" t="s">
        <v>1352</v>
      </c>
      <c r="B679" t="s">
        <v>1353</v>
      </c>
    </row>
    <row r="680" spans="1:2">
      <c r="A680" t="s">
        <v>1354</v>
      </c>
      <c r="B680" t="s">
        <v>1355</v>
      </c>
    </row>
    <row r="681" spans="1:2">
      <c r="A681" t="s">
        <v>1356</v>
      </c>
      <c r="B681" t="s">
        <v>1357</v>
      </c>
    </row>
    <row r="682" spans="1:2">
      <c r="A682" t="s">
        <v>1358</v>
      </c>
      <c r="B682" t="s">
        <v>1359</v>
      </c>
    </row>
    <row r="683" spans="1:2">
      <c r="A683" t="s">
        <v>1360</v>
      </c>
      <c r="B683" t="s">
        <v>1361</v>
      </c>
    </row>
    <row r="684" spans="1:2">
      <c r="A684" t="s">
        <v>1362</v>
      </c>
      <c r="B684" t="s">
        <v>1363</v>
      </c>
    </row>
    <row r="685" spans="1:2">
      <c r="A685" t="s">
        <v>1364</v>
      </c>
      <c r="B685" t="s">
        <v>1365</v>
      </c>
    </row>
    <row r="686" spans="1:2">
      <c r="A686" t="s">
        <v>1366</v>
      </c>
      <c r="B686" t="s">
        <v>1367</v>
      </c>
    </row>
    <row r="687" spans="1:2">
      <c r="A687" t="s">
        <v>1368</v>
      </c>
      <c r="B687" t="s">
        <v>1369</v>
      </c>
    </row>
    <row r="688" spans="1:2">
      <c r="A688" t="s">
        <v>1370</v>
      </c>
      <c r="B688" t="s">
        <v>1371</v>
      </c>
    </row>
    <row r="689" spans="1:2">
      <c r="A689" t="s">
        <v>1372</v>
      </c>
      <c r="B689" t="s">
        <v>1373</v>
      </c>
    </row>
    <row r="690" spans="1:2">
      <c r="A690" t="s">
        <v>1374</v>
      </c>
      <c r="B690" t="s">
        <v>1375</v>
      </c>
    </row>
    <row r="691" spans="1:2">
      <c r="A691" t="s">
        <v>1376</v>
      </c>
      <c r="B691" t="s">
        <v>1377</v>
      </c>
    </row>
    <row r="692" spans="1:2">
      <c r="A692" t="s">
        <v>1378</v>
      </c>
      <c r="B692" t="s">
        <v>1379</v>
      </c>
    </row>
    <row r="693" spans="1:2">
      <c r="A693" t="s">
        <v>1380</v>
      </c>
      <c r="B693" t="s">
        <v>1381</v>
      </c>
    </row>
    <row r="694" spans="1:2">
      <c r="A694" t="s">
        <v>1382</v>
      </c>
      <c r="B694" t="s">
        <v>1383</v>
      </c>
    </row>
    <row r="695" spans="1:2">
      <c r="A695" t="s">
        <v>1384</v>
      </c>
      <c r="B695" t="s">
        <v>1385</v>
      </c>
    </row>
    <row r="696" spans="1:2">
      <c r="A696" t="s">
        <v>1386</v>
      </c>
      <c r="B696" t="s">
        <v>1387</v>
      </c>
    </row>
    <row r="697" spans="1:2">
      <c r="A697" t="s">
        <v>1388</v>
      </c>
      <c r="B697" t="s">
        <v>1389</v>
      </c>
    </row>
    <row r="698" spans="1:2">
      <c r="A698" t="s">
        <v>1390</v>
      </c>
      <c r="B698" t="s">
        <v>1391</v>
      </c>
    </row>
    <row r="699" spans="1:2">
      <c r="A699" t="s">
        <v>1392</v>
      </c>
      <c r="B699" t="s">
        <v>1393</v>
      </c>
    </row>
    <row r="700" spans="1:2">
      <c r="A700" t="s">
        <v>1394</v>
      </c>
      <c r="B700" t="s">
        <v>1395</v>
      </c>
    </row>
    <row r="701" spans="1:2">
      <c r="A701" t="s">
        <v>1396</v>
      </c>
      <c r="B701" t="s">
        <v>1397</v>
      </c>
    </row>
    <row r="702" spans="1:2">
      <c r="A702" t="s">
        <v>1398</v>
      </c>
      <c r="B702" t="s">
        <v>1399</v>
      </c>
    </row>
    <row r="703" spans="1:2">
      <c r="A703" t="s">
        <v>1400</v>
      </c>
      <c r="B703" t="s">
        <v>1401</v>
      </c>
    </row>
    <row r="704" spans="1:2">
      <c r="A704" t="s">
        <v>1402</v>
      </c>
      <c r="B704" t="s">
        <v>1403</v>
      </c>
    </row>
    <row r="705" spans="1:2">
      <c r="A705" t="s">
        <v>1404</v>
      </c>
      <c r="B705" t="s">
        <v>1405</v>
      </c>
    </row>
    <row r="706" spans="1:2">
      <c r="A706" t="s">
        <v>1406</v>
      </c>
      <c r="B706" t="s">
        <v>1407</v>
      </c>
    </row>
    <row r="707" spans="1:2">
      <c r="A707" t="s">
        <v>1408</v>
      </c>
      <c r="B707" t="s">
        <v>1409</v>
      </c>
    </row>
    <row r="708" spans="1:2">
      <c r="A708" t="s">
        <v>1410</v>
      </c>
      <c r="B708" t="s">
        <v>1411</v>
      </c>
    </row>
    <row r="709" spans="1:2">
      <c r="A709" t="s">
        <v>1412</v>
      </c>
      <c r="B709" t="s">
        <v>1413</v>
      </c>
    </row>
    <row r="710" spans="1:2">
      <c r="A710" t="s">
        <v>1414</v>
      </c>
      <c r="B710" t="s">
        <v>1415</v>
      </c>
    </row>
    <row r="711" spans="1:2">
      <c r="A711" t="s">
        <v>1416</v>
      </c>
      <c r="B711" t="s">
        <v>1417</v>
      </c>
    </row>
    <row r="712" spans="1:2">
      <c r="A712" t="s">
        <v>1418</v>
      </c>
      <c r="B712" t="s">
        <v>1419</v>
      </c>
    </row>
    <row r="713" spans="1:2">
      <c r="A713" t="s">
        <v>1420</v>
      </c>
      <c r="B713" t="s">
        <v>1421</v>
      </c>
    </row>
    <row r="714" spans="1:2">
      <c r="A714" t="s">
        <v>1422</v>
      </c>
      <c r="B714" t="s">
        <v>1423</v>
      </c>
    </row>
    <row r="715" spans="1:2">
      <c r="A715" t="s">
        <v>1424</v>
      </c>
      <c r="B715" t="s">
        <v>1425</v>
      </c>
    </row>
    <row r="716" spans="1:2">
      <c r="A716" t="s">
        <v>1426</v>
      </c>
      <c r="B716" t="s">
        <v>1427</v>
      </c>
    </row>
    <row r="717" spans="1:2">
      <c r="A717" t="s">
        <v>1428</v>
      </c>
      <c r="B717" t="s">
        <v>1429</v>
      </c>
    </row>
    <row r="718" spans="1:2">
      <c r="A718" t="s">
        <v>1430</v>
      </c>
      <c r="B718" t="s">
        <v>1431</v>
      </c>
    </row>
    <row r="719" spans="1:2">
      <c r="A719" t="s">
        <v>1432</v>
      </c>
      <c r="B719" t="s">
        <v>1433</v>
      </c>
    </row>
    <row r="720" spans="1:2">
      <c r="A720" t="s">
        <v>1434</v>
      </c>
      <c r="B720" t="s">
        <v>1435</v>
      </c>
    </row>
    <row r="721" spans="1:2">
      <c r="A721" t="s">
        <v>1436</v>
      </c>
      <c r="B721" t="s">
        <v>1437</v>
      </c>
    </row>
    <row r="722" spans="1:2">
      <c r="A722" t="s">
        <v>1438</v>
      </c>
      <c r="B722" t="s">
        <v>1439</v>
      </c>
    </row>
    <row r="723" spans="1:2">
      <c r="A723" t="s">
        <v>1440</v>
      </c>
      <c r="B723" t="s">
        <v>1441</v>
      </c>
    </row>
    <row r="724" spans="1:2">
      <c r="A724" t="s">
        <v>1442</v>
      </c>
      <c r="B724" t="s">
        <v>1443</v>
      </c>
    </row>
    <row r="725" spans="1:2">
      <c r="A725" t="s">
        <v>1444</v>
      </c>
      <c r="B725" t="s">
        <v>1445</v>
      </c>
    </row>
    <row r="726" spans="1:2">
      <c r="A726" t="s">
        <v>1446</v>
      </c>
      <c r="B726" t="s">
        <v>1447</v>
      </c>
    </row>
    <row r="727" spans="1:2">
      <c r="A727" t="s">
        <v>1448</v>
      </c>
      <c r="B727" t="s">
        <v>1449</v>
      </c>
    </row>
    <row r="728" spans="1:2">
      <c r="A728" t="s">
        <v>1450</v>
      </c>
      <c r="B728" t="s">
        <v>1451</v>
      </c>
    </row>
    <row r="729" spans="1:2">
      <c r="A729" t="s">
        <v>1452</v>
      </c>
      <c r="B729" t="s">
        <v>1453</v>
      </c>
    </row>
    <row r="730" spans="1:2">
      <c r="A730" t="s">
        <v>1454</v>
      </c>
      <c r="B730" t="s">
        <v>1455</v>
      </c>
    </row>
    <row r="731" spans="1:2">
      <c r="A731" t="s">
        <v>1456</v>
      </c>
      <c r="B731" t="s">
        <v>1457</v>
      </c>
    </row>
    <row r="732" spans="1:2">
      <c r="A732" t="s">
        <v>1458</v>
      </c>
      <c r="B732" t="s">
        <v>1459</v>
      </c>
    </row>
    <row r="733" spans="1:2">
      <c r="A733" t="s">
        <v>1460</v>
      </c>
      <c r="B733" t="s">
        <v>1461</v>
      </c>
    </row>
    <row r="734" spans="1:2">
      <c r="A734" t="s">
        <v>1462</v>
      </c>
      <c r="B734" t="s">
        <v>1463</v>
      </c>
    </row>
    <row r="735" spans="1:2">
      <c r="A735" t="s">
        <v>1464</v>
      </c>
      <c r="B735" t="s">
        <v>1465</v>
      </c>
    </row>
    <row r="736" spans="1:2">
      <c r="A736" t="s">
        <v>1466</v>
      </c>
      <c r="B736" t="s">
        <v>1467</v>
      </c>
    </row>
    <row r="737" spans="1:2">
      <c r="A737" t="s">
        <v>1468</v>
      </c>
      <c r="B737" t="s">
        <v>1469</v>
      </c>
    </row>
    <row r="738" spans="1:2">
      <c r="A738" t="s">
        <v>1470</v>
      </c>
      <c r="B738" t="s">
        <v>1471</v>
      </c>
    </row>
    <row r="739" spans="1:2">
      <c r="A739" t="s">
        <v>1472</v>
      </c>
      <c r="B739" t="s">
        <v>1473</v>
      </c>
    </row>
    <row r="740" spans="1:2">
      <c r="A740" t="s">
        <v>1474</v>
      </c>
      <c r="B740" t="s">
        <v>1475</v>
      </c>
    </row>
    <row r="741" spans="1:2">
      <c r="A741" t="s">
        <v>1476</v>
      </c>
      <c r="B741" t="s">
        <v>1477</v>
      </c>
    </row>
    <row r="742" spans="1:2">
      <c r="A742" t="s">
        <v>1478</v>
      </c>
      <c r="B742" t="s">
        <v>1479</v>
      </c>
    </row>
    <row r="743" spans="1:2">
      <c r="A743" t="s">
        <v>1480</v>
      </c>
      <c r="B743" t="s">
        <v>1481</v>
      </c>
    </row>
    <row r="744" spans="1:2">
      <c r="A744" t="s">
        <v>1482</v>
      </c>
      <c r="B744" t="s">
        <v>1483</v>
      </c>
    </row>
    <row r="745" spans="1:2">
      <c r="A745" t="s">
        <v>1484</v>
      </c>
      <c r="B745" t="s">
        <v>1485</v>
      </c>
    </row>
    <row r="746" spans="1:2">
      <c r="A746" t="s">
        <v>1486</v>
      </c>
      <c r="B746" t="s">
        <v>1487</v>
      </c>
    </row>
    <row r="747" spans="1:2">
      <c r="A747" t="s">
        <v>1488</v>
      </c>
      <c r="B747" t="s">
        <v>1489</v>
      </c>
    </row>
    <row r="748" spans="1:2">
      <c r="A748" t="s">
        <v>1490</v>
      </c>
      <c r="B748" t="s">
        <v>1491</v>
      </c>
    </row>
    <row r="749" spans="1:2">
      <c r="A749" t="s">
        <v>1492</v>
      </c>
      <c r="B749" t="s">
        <v>1493</v>
      </c>
    </row>
    <row r="750" spans="1:2">
      <c r="A750" t="s">
        <v>1494</v>
      </c>
      <c r="B750" t="s">
        <v>1495</v>
      </c>
    </row>
    <row r="751" spans="1:2">
      <c r="A751" t="s">
        <v>1496</v>
      </c>
      <c r="B751" t="s">
        <v>1497</v>
      </c>
    </row>
    <row r="752" spans="1:2">
      <c r="A752" t="s">
        <v>1498</v>
      </c>
      <c r="B752" t="s">
        <v>1499</v>
      </c>
    </row>
    <row r="753" spans="1:2">
      <c r="A753" t="s">
        <v>1500</v>
      </c>
      <c r="B753" t="s">
        <v>1501</v>
      </c>
    </row>
    <row r="754" spans="1:2">
      <c r="A754" t="s">
        <v>1502</v>
      </c>
      <c r="B754" t="s">
        <v>1503</v>
      </c>
    </row>
    <row r="755" spans="1:2">
      <c r="A755" t="s">
        <v>1504</v>
      </c>
      <c r="B755" t="s">
        <v>1505</v>
      </c>
    </row>
    <row r="756" spans="1:2">
      <c r="A756" t="s">
        <v>1506</v>
      </c>
      <c r="B756" t="s">
        <v>1507</v>
      </c>
    </row>
    <row r="757" spans="1:2">
      <c r="A757" t="s">
        <v>1508</v>
      </c>
      <c r="B757" t="s">
        <v>1509</v>
      </c>
    </row>
    <row r="758" spans="1:2">
      <c r="A758" t="s">
        <v>1510</v>
      </c>
      <c r="B758" t="s">
        <v>1511</v>
      </c>
    </row>
    <row r="759" spans="1:2">
      <c r="A759" t="s">
        <v>1512</v>
      </c>
      <c r="B759" t="s">
        <v>1513</v>
      </c>
    </row>
    <row r="760" spans="1:2">
      <c r="A760" t="s">
        <v>1514</v>
      </c>
      <c r="B760" t="s">
        <v>1515</v>
      </c>
    </row>
    <row r="761" spans="1:2">
      <c r="A761" t="s">
        <v>1516</v>
      </c>
      <c r="B761" t="s">
        <v>1517</v>
      </c>
    </row>
    <row r="762" spans="1:2">
      <c r="A762" t="s">
        <v>1518</v>
      </c>
      <c r="B762" t="s">
        <v>1519</v>
      </c>
    </row>
    <row r="763" spans="1:2">
      <c r="A763" t="s">
        <v>1520</v>
      </c>
      <c r="B763" t="s">
        <v>1521</v>
      </c>
    </row>
    <row r="764" spans="1:2">
      <c r="A764" t="s">
        <v>1522</v>
      </c>
      <c r="B764" t="s">
        <v>1523</v>
      </c>
    </row>
    <row r="765" spans="1:2">
      <c r="A765" t="s">
        <v>1524</v>
      </c>
      <c r="B765" t="s">
        <v>1525</v>
      </c>
    </row>
    <row r="766" spans="1:2">
      <c r="A766" t="s">
        <v>1526</v>
      </c>
      <c r="B766" t="s">
        <v>1527</v>
      </c>
    </row>
    <row r="767" spans="1:2">
      <c r="A767" t="s">
        <v>1528</v>
      </c>
      <c r="B767" t="s">
        <v>1529</v>
      </c>
    </row>
    <row r="768" spans="1:2">
      <c r="A768" t="s">
        <v>1530</v>
      </c>
      <c r="B768" t="s">
        <v>1531</v>
      </c>
    </row>
    <row r="769" spans="1:2">
      <c r="A769" t="s">
        <v>1532</v>
      </c>
      <c r="B769" t="s">
        <v>1533</v>
      </c>
    </row>
    <row r="770" spans="1:2">
      <c r="A770" t="s">
        <v>1534</v>
      </c>
      <c r="B770" t="s">
        <v>1535</v>
      </c>
    </row>
    <row r="771" spans="1:2">
      <c r="A771" t="s">
        <v>1536</v>
      </c>
      <c r="B771" t="s">
        <v>1537</v>
      </c>
    </row>
    <row r="772" spans="1:2">
      <c r="A772" t="s">
        <v>1538</v>
      </c>
      <c r="B772" t="s">
        <v>1539</v>
      </c>
    </row>
    <row r="773" spans="1:2">
      <c r="A773" t="s">
        <v>1540</v>
      </c>
      <c r="B773" t="s">
        <v>1541</v>
      </c>
    </row>
    <row r="774" spans="1:2">
      <c r="A774" t="s">
        <v>1542</v>
      </c>
      <c r="B774" t="s">
        <v>1543</v>
      </c>
    </row>
    <row r="775" spans="1:2">
      <c r="A775" t="s">
        <v>1544</v>
      </c>
      <c r="B775" t="s">
        <v>1545</v>
      </c>
    </row>
    <row r="776" spans="1:2">
      <c r="A776" t="s">
        <v>1546</v>
      </c>
      <c r="B776" t="s">
        <v>1547</v>
      </c>
    </row>
    <row r="777" spans="1:2">
      <c r="A777" t="s">
        <v>1548</v>
      </c>
      <c r="B777" t="s">
        <v>1549</v>
      </c>
    </row>
    <row r="778" spans="1:2">
      <c r="A778" t="s">
        <v>1550</v>
      </c>
      <c r="B778" t="s">
        <v>1551</v>
      </c>
    </row>
    <row r="779" spans="1:2">
      <c r="A779" t="s">
        <v>1552</v>
      </c>
      <c r="B779" t="s">
        <v>1553</v>
      </c>
    </row>
    <row r="780" spans="1:2">
      <c r="A780" t="s">
        <v>1554</v>
      </c>
      <c r="B780" t="s">
        <v>1554</v>
      </c>
    </row>
    <row r="781" spans="1:2">
      <c r="A781" t="s">
        <v>1555</v>
      </c>
      <c r="B781" t="s">
        <v>1556</v>
      </c>
    </row>
    <row r="782" spans="1:2">
      <c r="A782" t="s">
        <v>1558</v>
      </c>
      <c r="B782" t="s">
        <v>1557</v>
      </c>
    </row>
    <row r="783" spans="1:2">
      <c r="A783" t="s">
        <v>1559</v>
      </c>
      <c r="B783" t="s">
        <v>1560</v>
      </c>
    </row>
    <row r="784" spans="1:2">
      <c r="A784" t="s">
        <v>1561</v>
      </c>
      <c r="B784" t="s">
        <v>1562</v>
      </c>
    </row>
    <row r="785" spans="1:2">
      <c r="A785" t="s">
        <v>1563</v>
      </c>
      <c r="B785" t="s">
        <v>1564</v>
      </c>
    </row>
    <row r="786" spans="1:2">
      <c r="A786" t="s">
        <v>1565</v>
      </c>
      <c r="B786" t="s">
        <v>1566</v>
      </c>
    </row>
    <row r="787" spans="1:2">
      <c r="A787" t="s">
        <v>1567</v>
      </c>
      <c r="B787" t="s">
        <v>1568</v>
      </c>
    </row>
    <row r="788" spans="1:2">
      <c r="A788" t="s">
        <v>1569</v>
      </c>
      <c r="B788" t="s">
        <v>1570</v>
      </c>
    </row>
    <row r="789" spans="1:2">
      <c r="A789" t="s">
        <v>1571</v>
      </c>
      <c r="B789" t="s">
        <v>1572</v>
      </c>
    </row>
    <row r="790" spans="1:2">
      <c r="A790" t="s">
        <v>1573</v>
      </c>
      <c r="B790" t="s">
        <v>1574</v>
      </c>
    </row>
    <row r="791" spans="1:2">
      <c r="A791" t="s">
        <v>1575</v>
      </c>
      <c r="B791" t="s">
        <v>1576</v>
      </c>
    </row>
    <row r="792" spans="1:2">
      <c r="A792" t="s">
        <v>1577</v>
      </c>
      <c r="B792" t="s">
        <v>1578</v>
      </c>
    </row>
    <row r="793" spans="1:2">
      <c r="A793" t="s">
        <v>1579</v>
      </c>
      <c r="B793" t="s">
        <v>1580</v>
      </c>
    </row>
    <row r="794" spans="1:2">
      <c r="A794" t="s">
        <v>1581</v>
      </c>
      <c r="B794" t="s">
        <v>1582</v>
      </c>
    </row>
    <row r="795" spans="1:2">
      <c r="A795" t="s">
        <v>1583</v>
      </c>
      <c r="B795" t="s">
        <v>1584</v>
      </c>
    </row>
    <row r="796" spans="1:2">
      <c r="A796" t="s">
        <v>1585</v>
      </c>
      <c r="B796" t="s">
        <v>1586</v>
      </c>
    </row>
    <row r="797" spans="1:2">
      <c r="A797" t="s">
        <v>1587</v>
      </c>
      <c r="B797" t="s">
        <v>1588</v>
      </c>
    </row>
    <row r="798" spans="1:2">
      <c r="A798" t="s">
        <v>1589</v>
      </c>
      <c r="B798" t="s">
        <v>1590</v>
      </c>
    </row>
    <row r="799" spans="1:2">
      <c r="A799" t="s">
        <v>1591</v>
      </c>
      <c r="B799" t="s">
        <v>1592</v>
      </c>
    </row>
    <row r="800" spans="1:2">
      <c r="A800" t="s">
        <v>1593</v>
      </c>
      <c r="B800" t="s">
        <v>1594</v>
      </c>
    </row>
    <row r="801" spans="1:2">
      <c r="A801" t="s">
        <v>1595</v>
      </c>
      <c r="B801" t="s">
        <v>1596</v>
      </c>
    </row>
    <row r="802" spans="1:2">
      <c r="A802" t="s">
        <v>1597</v>
      </c>
      <c r="B802" t="s">
        <v>1598</v>
      </c>
    </row>
    <row r="803" spans="1:2">
      <c r="A803" t="s">
        <v>1599</v>
      </c>
      <c r="B803" t="s">
        <v>1600</v>
      </c>
    </row>
    <row r="804" spans="1:2">
      <c r="A804" t="s">
        <v>1601</v>
      </c>
      <c r="B804" t="s">
        <v>1602</v>
      </c>
    </row>
    <row r="805" spans="1:2">
      <c r="A805" t="s">
        <v>1603</v>
      </c>
      <c r="B805" t="s">
        <v>1604</v>
      </c>
    </row>
    <row r="806" spans="1:2">
      <c r="A806" t="s">
        <v>1605</v>
      </c>
      <c r="B806" t="s">
        <v>1606</v>
      </c>
    </row>
    <row r="807" spans="1:2">
      <c r="A807" t="s">
        <v>1607</v>
      </c>
      <c r="B807" t="s">
        <v>1608</v>
      </c>
    </row>
    <row r="808" spans="1:2">
      <c r="A808" t="s">
        <v>1609</v>
      </c>
      <c r="B808" t="s">
        <v>1610</v>
      </c>
    </row>
    <row r="809" spans="1:2">
      <c r="A809" t="s">
        <v>1611</v>
      </c>
      <c r="B809" t="s">
        <v>1612</v>
      </c>
    </row>
    <row r="810" spans="1:2">
      <c r="A810" t="s">
        <v>1613</v>
      </c>
      <c r="B810" t="s">
        <v>1614</v>
      </c>
    </row>
    <row r="811" spans="1:2">
      <c r="A811" t="s">
        <v>1615</v>
      </c>
      <c r="B811" t="s">
        <v>1616</v>
      </c>
    </row>
    <row r="812" spans="1:2">
      <c r="A812" t="s">
        <v>1617</v>
      </c>
      <c r="B812" t="s">
        <v>1618</v>
      </c>
    </row>
    <row r="813" spans="1:2">
      <c r="A813" t="s">
        <v>1619</v>
      </c>
      <c r="B813" t="s">
        <v>1620</v>
      </c>
    </row>
    <row r="814" spans="1:2">
      <c r="A814" t="s">
        <v>1621</v>
      </c>
      <c r="B814" t="s">
        <v>1622</v>
      </c>
    </row>
    <row r="815" spans="1:2">
      <c r="A815" t="s">
        <v>1623</v>
      </c>
      <c r="B815" t="s">
        <v>1624</v>
      </c>
    </row>
    <row r="816" spans="1:2">
      <c r="A816" t="s">
        <v>1625</v>
      </c>
      <c r="B816" t="s">
        <v>1626</v>
      </c>
    </row>
    <row r="817" spans="1:2">
      <c r="A817" t="s">
        <v>1627</v>
      </c>
      <c r="B817" t="s">
        <v>1628</v>
      </c>
    </row>
    <row r="818" spans="1:2">
      <c r="A818" t="s">
        <v>1629</v>
      </c>
      <c r="B818" t="s">
        <v>1630</v>
      </c>
    </row>
    <row r="819" spans="1:2">
      <c r="A819" t="s">
        <v>1631</v>
      </c>
      <c r="B819" t="s">
        <v>1632</v>
      </c>
    </row>
    <row r="820" spans="1:2">
      <c r="A820" t="s">
        <v>1633</v>
      </c>
      <c r="B820" t="s">
        <v>1634</v>
      </c>
    </row>
    <row r="821" spans="1:2">
      <c r="A821" t="s">
        <v>1635</v>
      </c>
      <c r="B821" t="s">
        <v>1636</v>
      </c>
    </row>
    <row r="822" spans="1:2">
      <c r="A822" t="s">
        <v>1637</v>
      </c>
      <c r="B822" t="s">
        <v>1638</v>
      </c>
    </row>
    <row r="823" spans="1:2">
      <c r="A823" t="s">
        <v>1639</v>
      </c>
      <c r="B823" t="s">
        <v>1640</v>
      </c>
    </row>
    <row r="824" spans="1:2">
      <c r="A824" t="s">
        <v>1641</v>
      </c>
      <c r="B824" t="s">
        <v>1642</v>
      </c>
    </row>
    <row r="825" spans="1:2">
      <c r="A825" t="s">
        <v>1643</v>
      </c>
      <c r="B825" t="s">
        <v>1644</v>
      </c>
    </row>
    <row r="826" spans="1:2">
      <c r="A826" t="s">
        <v>1645</v>
      </c>
      <c r="B826" t="s">
        <v>1646</v>
      </c>
    </row>
    <row r="827" spans="1:2">
      <c r="A827" t="s">
        <v>1647</v>
      </c>
      <c r="B827" t="s">
        <v>1648</v>
      </c>
    </row>
    <row r="828" spans="1:2">
      <c r="A828" t="s">
        <v>1649</v>
      </c>
      <c r="B828" t="s">
        <v>1650</v>
      </c>
    </row>
    <row r="829" spans="1:2">
      <c r="A829" t="s">
        <v>1651</v>
      </c>
      <c r="B829" t="s">
        <v>1652</v>
      </c>
    </row>
    <row r="830" spans="1:2">
      <c r="A830" t="s">
        <v>1653</v>
      </c>
      <c r="B830" t="s">
        <v>1654</v>
      </c>
    </row>
    <row r="831" spans="1:2">
      <c r="A831" t="s">
        <v>1655</v>
      </c>
      <c r="B831" t="s">
        <v>1656</v>
      </c>
    </row>
    <row r="832" spans="1:2">
      <c r="A832" t="s">
        <v>1657</v>
      </c>
      <c r="B832" t="s">
        <v>1658</v>
      </c>
    </row>
    <row r="833" spans="1:2">
      <c r="A833" t="s">
        <v>1659</v>
      </c>
      <c r="B833" t="s">
        <v>1660</v>
      </c>
    </row>
    <row r="834" spans="1:2">
      <c r="A834" t="s">
        <v>1661</v>
      </c>
      <c r="B834" t="s">
        <v>1662</v>
      </c>
    </row>
    <row r="835" spans="1:2">
      <c r="A835" t="s">
        <v>1663</v>
      </c>
      <c r="B835" t="s">
        <v>1664</v>
      </c>
    </row>
    <row r="836" spans="1:2">
      <c r="A836" t="s">
        <v>1665</v>
      </c>
      <c r="B836" t="s">
        <v>1666</v>
      </c>
    </row>
    <row r="837" spans="1:2">
      <c r="A837" t="s">
        <v>1667</v>
      </c>
      <c r="B837" t="s">
        <v>1668</v>
      </c>
    </row>
    <row r="838" spans="1:2">
      <c r="A838" t="s">
        <v>1669</v>
      </c>
      <c r="B838" t="s">
        <v>1670</v>
      </c>
    </row>
    <row r="839" spans="1:2">
      <c r="A839" t="s">
        <v>1671</v>
      </c>
      <c r="B839" t="s">
        <v>1672</v>
      </c>
    </row>
    <row r="840" spans="1:2">
      <c r="A840" t="s">
        <v>1673</v>
      </c>
      <c r="B840" t="s">
        <v>1674</v>
      </c>
    </row>
    <row r="841" spans="1:2">
      <c r="A841" t="s">
        <v>1675</v>
      </c>
      <c r="B841" t="s">
        <v>1676</v>
      </c>
    </row>
    <row r="842" spans="1:2">
      <c r="A842" t="s">
        <v>1677</v>
      </c>
      <c r="B842" t="s">
        <v>1678</v>
      </c>
    </row>
    <row r="843" spans="1:2">
      <c r="A843" t="s">
        <v>1679</v>
      </c>
      <c r="B843" t="s">
        <v>1680</v>
      </c>
    </row>
    <row r="844" spans="1:2">
      <c r="A844" t="s">
        <v>1681</v>
      </c>
      <c r="B844" t="s">
        <v>1682</v>
      </c>
    </row>
    <row r="845" spans="1:2">
      <c r="A845" t="s">
        <v>1683</v>
      </c>
      <c r="B845" t="s">
        <v>1684</v>
      </c>
    </row>
    <row r="846" spans="1:2">
      <c r="A846" t="s">
        <v>1685</v>
      </c>
      <c r="B846" t="s">
        <v>1686</v>
      </c>
    </row>
    <row r="847" spans="1:2">
      <c r="A847" t="s">
        <v>1687</v>
      </c>
      <c r="B847" t="s">
        <v>1688</v>
      </c>
    </row>
    <row r="848" spans="1:2">
      <c r="A848" t="s">
        <v>1689</v>
      </c>
      <c r="B848" t="s">
        <v>1690</v>
      </c>
    </row>
    <row r="849" spans="1:2">
      <c r="A849" t="s">
        <v>1691</v>
      </c>
      <c r="B849" t="s">
        <v>1692</v>
      </c>
    </row>
    <row r="850" spans="1:2">
      <c r="A850" t="s">
        <v>1693</v>
      </c>
      <c r="B850" t="s">
        <v>1694</v>
      </c>
    </row>
    <row r="851" spans="1:2">
      <c r="A851" t="s">
        <v>1695</v>
      </c>
      <c r="B851" t="s">
        <v>1696</v>
      </c>
    </row>
    <row r="852" spans="1:2">
      <c r="A852" t="s">
        <v>1697</v>
      </c>
      <c r="B852" t="s">
        <v>1698</v>
      </c>
    </row>
    <row r="853" spans="1:2">
      <c r="A853" t="s">
        <v>1699</v>
      </c>
      <c r="B853" t="s">
        <v>1700</v>
      </c>
    </row>
    <row r="854" spans="1:2">
      <c r="A854" t="s">
        <v>1702</v>
      </c>
      <c r="B854" t="s">
        <v>1701</v>
      </c>
    </row>
    <row r="855" spans="1:2">
      <c r="A855" t="s">
        <v>1703</v>
      </c>
      <c r="B855" t="s">
        <v>1704</v>
      </c>
    </row>
    <row r="856" spans="1:2">
      <c r="A856" t="s">
        <v>1705</v>
      </c>
      <c r="B856" t="s">
        <v>1706</v>
      </c>
    </row>
    <row r="857" spans="1:2">
      <c r="A857" t="s">
        <v>1707</v>
      </c>
      <c r="B857" t="s">
        <v>1708</v>
      </c>
    </row>
    <row r="858" spans="1:2">
      <c r="A858" t="s">
        <v>1709</v>
      </c>
      <c r="B858" t="s">
        <v>1710</v>
      </c>
    </row>
    <row r="859" spans="1:2">
      <c r="A859" t="s">
        <v>1711</v>
      </c>
      <c r="B859" t="s">
        <v>1712</v>
      </c>
    </row>
    <row r="860" spans="1:2">
      <c r="A860" t="s">
        <v>1713</v>
      </c>
      <c r="B860" t="s">
        <v>1714</v>
      </c>
    </row>
    <row r="861" spans="1:2">
      <c r="A861" t="s">
        <v>1715</v>
      </c>
      <c r="B861" t="s">
        <v>1716</v>
      </c>
    </row>
    <row r="862" spans="1:2">
      <c r="A862" t="s">
        <v>1717</v>
      </c>
      <c r="B862" t="s">
        <v>1718</v>
      </c>
    </row>
    <row r="863" spans="1:2">
      <c r="A863" t="s">
        <v>1719</v>
      </c>
      <c r="B863" t="s">
        <v>1720</v>
      </c>
    </row>
    <row r="864" spans="1:2">
      <c r="A864" t="s">
        <v>1721</v>
      </c>
      <c r="B864" t="s">
        <v>1722</v>
      </c>
    </row>
    <row r="865" spans="1:2">
      <c r="A865" t="s">
        <v>1723</v>
      </c>
      <c r="B865" t="s">
        <v>1724</v>
      </c>
    </row>
    <row r="866" spans="1:2">
      <c r="A866" t="s">
        <v>1725</v>
      </c>
      <c r="B866" t="s">
        <v>1726</v>
      </c>
    </row>
    <row r="867" spans="1:2">
      <c r="A867" t="s">
        <v>1727</v>
      </c>
      <c r="B867" t="s">
        <v>1728</v>
      </c>
    </row>
    <row r="868" spans="1:2">
      <c r="A868" t="s">
        <v>1729</v>
      </c>
      <c r="B868" t="s">
        <v>1730</v>
      </c>
    </row>
    <row r="869" spans="1:2">
      <c r="A869" t="s">
        <v>1731</v>
      </c>
      <c r="B869" t="s">
        <v>1732</v>
      </c>
    </row>
    <row r="870" spans="1:2">
      <c r="A870" t="s">
        <v>1733</v>
      </c>
      <c r="B870" t="s">
        <v>1734</v>
      </c>
    </row>
    <row r="871" spans="1:2">
      <c r="A871" t="s">
        <v>1735</v>
      </c>
      <c r="B871" t="s">
        <v>1736</v>
      </c>
    </row>
    <row r="872" spans="1:2">
      <c r="A872" t="s">
        <v>1737</v>
      </c>
      <c r="B872" t="s">
        <v>1738</v>
      </c>
    </row>
    <row r="873" spans="1:2">
      <c r="A873" t="s">
        <v>1739</v>
      </c>
      <c r="B873" t="s">
        <v>1740</v>
      </c>
    </row>
    <row r="874" spans="1:2">
      <c r="A874" t="s">
        <v>1741</v>
      </c>
      <c r="B874" t="s">
        <v>1742</v>
      </c>
    </row>
    <row r="875" spans="1:2">
      <c r="A875" t="s">
        <v>1743</v>
      </c>
      <c r="B875" t="s">
        <v>1744</v>
      </c>
    </row>
    <row r="876" spans="1:2">
      <c r="A876" t="s">
        <v>1745</v>
      </c>
      <c r="B876" t="s">
        <v>1746</v>
      </c>
    </row>
    <row r="877" spans="1:2">
      <c r="A877" t="s">
        <v>1747</v>
      </c>
      <c r="B877" t="s">
        <v>1748</v>
      </c>
    </row>
    <row r="878" spans="1:2">
      <c r="A878" t="s">
        <v>1749</v>
      </c>
      <c r="B878" t="s">
        <v>1750</v>
      </c>
    </row>
    <row r="879" spans="1:2">
      <c r="A879" t="s">
        <v>1751</v>
      </c>
      <c r="B879" t="s">
        <v>1752</v>
      </c>
    </row>
    <row r="880" spans="1:2">
      <c r="A880" t="s">
        <v>1753</v>
      </c>
      <c r="B880" t="s">
        <v>1754</v>
      </c>
    </row>
    <row r="881" spans="1:2">
      <c r="A881" t="s">
        <v>1755</v>
      </c>
      <c r="B881" t="s">
        <v>1756</v>
      </c>
    </row>
    <row r="882" spans="1:2">
      <c r="A882" t="s">
        <v>1757</v>
      </c>
      <c r="B882" t="s">
        <v>1758</v>
      </c>
    </row>
    <row r="883" spans="1:2">
      <c r="A883" t="s">
        <v>1759</v>
      </c>
      <c r="B883" t="s">
        <v>1760</v>
      </c>
    </row>
    <row r="884" spans="1:2">
      <c r="A884" t="s">
        <v>1761</v>
      </c>
      <c r="B884" t="s">
        <v>1762</v>
      </c>
    </row>
    <row r="885" spans="1:2">
      <c r="A885" t="s">
        <v>1763</v>
      </c>
      <c r="B885" t="s">
        <v>1764</v>
      </c>
    </row>
    <row r="886" spans="1:2">
      <c r="A886" t="s">
        <v>1765</v>
      </c>
      <c r="B886" t="s">
        <v>1766</v>
      </c>
    </row>
    <row r="887" spans="1:2">
      <c r="A887" t="s">
        <v>1767</v>
      </c>
      <c r="B887" t="s">
        <v>1768</v>
      </c>
    </row>
    <row r="888" spans="1:2">
      <c r="A888" t="s">
        <v>1769</v>
      </c>
      <c r="B888" t="s">
        <v>1770</v>
      </c>
    </row>
    <row r="889" spans="1:2">
      <c r="A889" t="s">
        <v>1771</v>
      </c>
      <c r="B889" t="s">
        <v>1772</v>
      </c>
    </row>
    <row r="890" spans="1:2">
      <c r="A890" t="s">
        <v>1773</v>
      </c>
      <c r="B890" t="s">
        <v>1774</v>
      </c>
    </row>
    <row r="891" spans="1:2">
      <c r="A891" t="s">
        <v>1775</v>
      </c>
      <c r="B891" t="s">
        <v>1776</v>
      </c>
    </row>
    <row r="892" spans="1:2">
      <c r="A892" t="s">
        <v>1777</v>
      </c>
      <c r="B892" t="s">
        <v>1778</v>
      </c>
    </row>
    <row r="893" spans="1:2">
      <c r="A893" t="s">
        <v>1779</v>
      </c>
      <c r="B893" t="s">
        <v>1780</v>
      </c>
    </row>
    <row r="894" spans="1:2">
      <c r="A894" t="s">
        <v>1781</v>
      </c>
      <c r="B894" t="s">
        <v>1782</v>
      </c>
    </row>
    <row r="895" spans="1:2">
      <c r="A895" t="s">
        <v>1783</v>
      </c>
      <c r="B895" t="s">
        <v>1784</v>
      </c>
    </row>
    <row r="896" spans="1:2">
      <c r="A896" t="s">
        <v>1785</v>
      </c>
      <c r="B896" t="s">
        <v>1786</v>
      </c>
    </row>
    <row r="897" spans="1:2">
      <c r="A897" t="s">
        <v>1787</v>
      </c>
      <c r="B897" t="s">
        <v>1788</v>
      </c>
    </row>
    <row r="898" spans="1:2">
      <c r="A898" t="s">
        <v>1789</v>
      </c>
      <c r="B898" t="s">
        <v>1790</v>
      </c>
    </row>
    <row r="899" spans="1:2">
      <c r="A899" t="s">
        <v>1791</v>
      </c>
      <c r="B899" t="s">
        <v>1792</v>
      </c>
    </row>
    <row r="900" spans="1:2">
      <c r="A900" t="s">
        <v>1793</v>
      </c>
      <c r="B900" t="s">
        <v>1794</v>
      </c>
    </row>
    <row r="901" spans="1:2">
      <c r="A901" t="s">
        <v>1795</v>
      </c>
      <c r="B901" t="s">
        <v>1796</v>
      </c>
    </row>
    <row r="902" spans="1:2">
      <c r="A902" t="s">
        <v>1797</v>
      </c>
      <c r="B902" t="s">
        <v>1798</v>
      </c>
    </row>
    <row r="903" spans="1:2">
      <c r="A903" t="s">
        <v>1799</v>
      </c>
      <c r="B903" t="s">
        <v>1800</v>
      </c>
    </row>
    <row r="904" spans="1:2">
      <c r="A904" t="s">
        <v>1801</v>
      </c>
      <c r="B904" t="s">
        <v>1802</v>
      </c>
    </row>
    <row r="905" spans="1:2">
      <c r="A905" t="s">
        <v>1803</v>
      </c>
      <c r="B905" t="s">
        <v>1804</v>
      </c>
    </row>
    <row r="906" spans="1:2">
      <c r="A906" t="s">
        <v>1805</v>
      </c>
      <c r="B906" t="s">
        <v>1806</v>
      </c>
    </row>
    <row r="907" spans="1:2">
      <c r="A907" t="s">
        <v>1807</v>
      </c>
      <c r="B907" t="s">
        <v>1808</v>
      </c>
    </row>
    <row r="908" spans="1:2">
      <c r="A908" t="s">
        <v>1809</v>
      </c>
      <c r="B908" t="s">
        <v>1810</v>
      </c>
    </row>
    <row r="909" spans="1:2">
      <c r="A909" t="s">
        <v>1811</v>
      </c>
      <c r="B909" t="s">
        <v>1812</v>
      </c>
    </row>
    <row r="910" spans="1:2">
      <c r="A910" t="s">
        <v>1813</v>
      </c>
      <c r="B910" t="s">
        <v>1814</v>
      </c>
    </row>
    <row r="911" spans="1:2">
      <c r="A911" t="s">
        <v>1815</v>
      </c>
      <c r="B911" t="s">
        <v>1816</v>
      </c>
    </row>
    <row r="912" spans="1:2">
      <c r="A912" t="s">
        <v>1817</v>
      </c>
      <c r="B912" t="s">
        <v>1818</v>
      </c>
    </row>
    <row r="913" spans="1:2">
      <c r="A913" t="s">
        <v>1819</v>
      </c>
      <c r="B913" t="s">
        <v>1820</v>
      </c>
    </row>
    <row r="914" spans="1:2">
      <c r="A914" t="s">
        <v>1821</v>
      </c>
      <c r="B914" t="s">
        <v>1822</v>
      </c>
    </row>
    <row r="915" spans="1:2">
      <c r="A915" t="s">
        <v>1823</v>
      </c>
      <c r="B915" t="s">
        <v>1824</v>
      </c>
    </row>
    <row r="916" spans="1:2">
      <c r="A916" t="s">
        <v>1825</v>
      </c>
      <c r="B916" t="s">
        <v>1826</v>
      </c>
    </row>
    <row r="917" spans="1:2">
      <c r="A917" t="s">
        <v>1827</v>
      </c>
      <c r="B917" t="s">
        <v>1828</v>
      </c>
    </row>
    <row r="918" spans="1:2">
      <c r="A918" t="s">
        <v>1829</v>
      </c>
      <c r="B918" t="s">
        <v>1830</v>
      </c>
    </row>
    <row r="919" spans="1:2">
      <c r="A919" t="s">
        <v>1831</v>
      </c>
      <c r="B919" t="s">
        <v>1832</v>
      </c>
    </row>
    <row r="920" spans="1:2">
      <c r="A920" t="s">
        <v>1833</v>
      </c>
      <c r="B920" t="s">
        <v>1834</v>
      </c>
    </row>
    <row r="921" spans="1:2">
      <c r="A921" t="s">
        <v>1835</v>
      </c>
      <c r="B921" t="s">
        <v>1836</v>
      </c>
    </row>
    <row r="922" spans="1:2">
      <c r="A922" t="s">
        <v>1837</v>
      </c>
      <c r="B922" t="s">
        <v>1838</v>
      </c>
    </row>
    <row r="923" spans="1:2">
      <c r="A923" t="s">
        <v>1839</v>
      </c>
      <c r="B923" t="s">
        <v>1840</v>
      </c>
    </row>
    <row r="924" spans="1:2">
      <c r="A924" t="s">
        <v>1841</v>
      </c>
      <c r="B924" t="s">
        <v>1842</v>
      </c>
    </row>
    <row r="925" spans="1:2">
      <c r="A925" t="s">
        <v>1843</v>
      </c>
      <c r="B925" t="s">
        <v>1844</v>
      </c>
    </row>
    <row r="926" spans="1:2">
      <c r="A926" t="s">
        <v>1845</v>
      </c>
      <c r="B926" t="s">
        <v>1846</v>
      </c>
    </row>
    <row r="927" spans="1:2">
      <c r="A927" t="s">
        <v>1847</v>
      </c>
      <c r="B927" t="s">
        <v>1848</v>
      </c>
    </row>
    <row r="928" spans="1:2">
      <c r="A928" t="s">
        <v>1849</v>
      </c>
      <c r="B928" t="s">
        <v>1850</v>
      </c>
    </row>
    <row r="929" spans="1:2">
      <c r="A929" t="s">
        <v>1851</v>
      </c>
      <c r="B929" t="s">
        <v>1852</v>
      </c>
    </row>
    <row r="930" spans="1:2">
      <c r="A930" t="s">
        <v>1853</v>
      </c>
      <c r="B930" t="s">
        <v>1854</v>
      </c>
    </row>
    <row r="931" spans="1:2">
      <c r="A931" t="s">
        <v>1855</v>
      </c>
      <c r="B931" t="s">
        <v>1856</v>
      </c>
    </row>
    <row r="932" spans="1:2">
      <c r="A932" t="s">
        <v>1857</v>
      </c>
      <c r="B932" t="s">
        <v>1858</v>
      </c>
    </row>
    <row r="933" spans="1:2">
      <c r="A933" t="s">
        <v>1859</v>
      </c>
      <c r="B933" t="s">
        <v>1860</v>
      </c>
    </row>
    <row r="934" spans="1:2">
      <c r="A934" t="s">
        <v>1861</v>
      </c>
      <c r="B934" t="s">
        <v>1862</v>
      </c>
    </row>
    <row r="935" spans="1:2">
      <c r="A935" t="s">
        <v>1863</v>
      </c>
      <c r="B935" t="s">
        <v>1864</v>
      </c>
    </row>
    <row r="936" spans="1:2">
      <c r="A936" t="s">
        <v>1865</v>
      </c>
      <c r="B936" t="s">
        <v>1866</v>
      </c>
    </row>
    <row r="937" spans="1:2">
      <c r="A937" t="s">
        <v>1867</v>
      </c>
      <c r="B937" t="s">
        <v>1868</v>
      </c>
    </row>
    <row r="938" spans="1:2">
      <c r="A938" t="s">
        <v>1869</v>
      </c>
      <c r="B938" t="s">
        <v>1870</v>
      </c>
    </row>
    <row r="939" spans="1:2">
      <c r="A939" t="s">
        <v>1871</v>
      </c>
      <c r="B939" t="s">
        <v>1872</v>
      </c>
    </row>
    <row r="940" spans="1:2">
      <c r="A940" t="s">
        <v>1873</v>
      </c>
      <c r="B940" t="s">
        <v>1874</v>
      </c>
    </row>
    <row r="941" spans="1:2">
      <c r="A941" t="s">
        <v>1875</v>
      </c>
      <c r="B941" t="s">
        <v>1876</v>
      </c>
    </row>
    <row r="942" spans="1:2">
      <c r="A942" t="s">
        <v>1877</v>
      </c>
      <c r="B942" t="s">
        <v>1878</v>
      </c>
    </row>
    <row r="943" spans="1:2">
      <c r="A943" t="s">
        <v>1879</v>
      </c>
      <c r="B943" t="s">
        <v>1880</v>
      </c>
    </row>
    <row r="944" spans="1:2">
      <c r="A944" t="s">
        <v>1881</v>
      </c>
      <c r="B944" t="s">
        <v>1882</v>
      </c>
    </row>
    <row r="945" spans="1:2">
      <c r="A945" t="s">
        <v>1883</v>
      </c>
      <c r="B945" t="s">
        <v>1884</v>
      </c>
    </row>
    <row r="946" spans="1:2">
      <c r="A946" t="s">
        <v>1885</v>
      </c>
      <c r="B946" t="s">
        <v>1886</v>
      </c>
    </row>
    <row r="947" spans="1:2">
      <c r="A947" t="s">
        <v>1887</v>
      </c>
      <c r="B947" t="s">
        <v>1888</v>
      </c>
    </row>
    <row r="948" spans="1:2">
      <c r="A948" t="s">
        <v>1889</v>
      </c>
      <c r="B948" t="s">
        <v>1890</v>
      </c>
    </row>
    <row r="949" spans="1:2">
      <c r="A949" t="s">
        <v>1891</v>
      </c>
      <c r="B949" t="s">
        <v>1892</v>
      </c>
    </row>
    <row r="950" spans="1:2">
      <c r="A950" t="s">
        <v>1893</v>
      </c>
      <c r="B950" t="s">
        <v>1894</v>
      </c>
    </row>
    <row r="951" spans="1:2">
      <c r="A951" t="s">
        <v>1895</v>
      </c>
      <c r="B951" t="s">
        <v>1896</v>
      </c>
    </row>
    <row r="952" spans="1:2">
      <c r="A952" t="s">
        <v>1897</v>
      </c>
      <c r="B952" t="s">
        <v>1898</v>
      </c>
    </row>
    <row r="953" spans="1:2">
      <c r="A953" t="s">
        <v>1899</v>
      </c>
      <c r="B953" t="s">
        <v>1900</v>
      </c>
    </row>
    <row r="954" spans="1:2">
      <c r="A954" t="s">
        <v>1901</v>
      </c>
      <c r="B954" t="s">
        <v>1902</v>
      </c>
    </row>
    <row r="955" spans="1:2">
      <c r="A955" t="s">
        <v>1903</v>
      </c>
      <c r="B955" t="s">
        <v>1904</v>
      </c>
    </row>
    <row r="956" spans="1:2">
      <c r="A956" t="s">
        <v>1905</v>
      </c>
      <c r="B956" t="s">
        <v>1906</v>
      </c>
    </row>
    <row r="957" spans="1:2">
      <c r="A957" t="s">
        <v>1907</v>
      </c>
      <c r="B957" t="s">
        <v>1908</v>
      </c>
    </row>
    <row r="958" spans="1:2">
      <c r="A958" t="s">
        <v>1909</v>
      </c>
      <c r="B958" t="s">
        <v>1910</v>
      </c>
    </row>
    <row r="959" spans="1:2">
      <c r="A959" t="s">
        <v>1911</v>
      </c>
      <c r="B959" t="s">
        <v>1912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Guidelines</vt:lpstr>
      <vt:lpstr>Budget &amp; Funding Summary</vt:lpstr>
      <vt:lpstr>Funding Plan</vt:lpstr>
      <vt:lpstr>Summary by Donor</vt:lpstr>
      <vt:lpstr>Donor</vt:lpstr>
      <vt:lpstr>CashKind</vt:lpstr>
      <vt:lpstr>'Budget &amp; Funding Summary'!DonorCodes</vt:lpstr>
      <vt:lpstr>DonorCodes</vt:lpstr>
      <vt:lpstr>FundingStatus</vt:lpstr>
      <vt:lpstr>'Funding Plan'!Print_Titles</vt:lpstr>
      <vt:lpstr>Guidelines!Print_Titles</vt:lpstr>
    </vt:vector>
  </TitlesOfParts>
  <Company>IFRC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natig.veliev</dc:creator>
  <cp:lastModifiedBy>elena.nyanenkova</cp:lastModifiedBy>
  <cp:lastPrinted>2012-09-17T08:06:13Z</cp:lastPrinted>
  <dcterms:created xsi:type="dcterms:W3CDTF">2012-09-04T08:18:18Z</dcterms:created>
  <dcterms:modified xsi:type="dcterms:W3CDTF">2013-06-12T01:56:23Z</dcterms:modified>
</cp:coreProperties>
</file>