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625" windowHeight="13740" tabRatio="894" firstSheet="3" activeTab="3"/>
  </bookViews>
  <sheets>
    <sheet name="Curriculum_TI" sheetId="2" r:id="rId1"/>
    <sheet name="Curriculum_TIIA" sheetId="1" r:id="rId2"/>
    <sheet name="Curricullum_TIIB" sheetId="4" r:id="rId3"/>
    <sheet name="LIVE_Breakdown" sheetId="5" r:id="rId4"/>
    <sheet name="USE_to_Add-Dates_paste_into PPT" sheetId="6" r:id="rId5"/>
    <sheet name="Sign-UpSheets" sheetId="7" r:id="rId6"/>
    <sheet name="Sign-UP_6Skill" sheetId="8" r:id="rId7"/>
    <sheet name="Print_List" sheetId="9" r:id="rId8"/>
  </sheets>
  <definedNames>
    <definedName name="_xlnm.Print_Area" localSheetId="7">Print_List!$A$3:$F$49</definedName>
    <definedName name="_xlnm.Print_Area" localSheetId="5">'Sign-UpSheets'!$F$2:$I$28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4" l="1"/>
  <c r="E11" i="1"/>
  <c r="F11" i="1"/>
  <c r="G11" i="1"/>
  <c r="E13" i="1"/>
  <c r="F13" i="1"/>
  <c r="G13" i="1"/>
  <c r="E15" i="1"/>
  <c r="F15" i="1"/>
  <c r="G15" i="1"/>
  <c r="F16" i="1"/>
  <c r="G16" i="1"/>
  <c r="E18" i="1"/>
  <c r="F18" i="1"/>
  <c r="G18" i="1"/>
  <c r="F19" i="1"/>
  <c r="G19" i="1"/>
  <c r="F21" i="1"/>
  <c r="G21" i="1"/>
  <c r="E23" i="1"/>
  <c r="F23" i="1"/>
  <c r="G23" i="1"/>
  <c r="H11" i="1"/>
  <c r="E28" i="4"/>
  <c r="F28" i="4"/>
  <c r="G28" i="4"/>
  <c r="E26" i="4"/>
  <c r="F26" i="4"/>
  <c r="G26" i="4"/>
  <c r="E22" i="4"/>
  <c r="F22" i="4"/>
  <c r="G22" i="4"/>
  <c r="F20" i="4"/>
  <c r="G20" i="4"/>
  <c r="E17" i="4"/>
  <c r="F17" i="4"/>
  <c r="G17" i="4"/>
  <c r="E19" i="4"/>
  <c r="E16" i="4"/>
  <c r="E14" i="4"/>
  <c r="F14" i="4"/>
  <c r="G14" i="4"/>
  <c r="E13" i="4"/>
  <c r="E11" i="4"/>
  <c r="E9" i="4"/>
  <c r="F3" i="2"/>
  <c r="G3" i="2"/>
  <c r="E5" i="2"/>
  <c r="F5" i="2"/>
  <c r="G5" i="2"/>
  <c r="E7" i="2"/>
  <c r="F7" i="2"/>
  <c r="G7" i="2"/>
  <c r="E9" i="2"/>
  <c r="F9" i="2"/>
  <c r="G9" i="2"/>
  <c r="E11" i="2"/>
  <c r="F11" i="2"/>
  <c r="G11" i="2"/>
  <c r="E13" i="2"/>
  <c r="F13" i="2"/>
  <c r="G13" i="2"/>
  <c r="E15" i="2"/>
  <c r="F15" i="2"/>
  <c r="G15" i="2"/>
  <c r="E17" i="2"/>
  <c r="F17" i="2"/>
  <c r="G17" i="2"/>
  <c r="E18" i="2"/>
  <c r="F18" i="2"/>
  <c r="G18" i="2"/>
  <c r="E20" i="2"/>
  <c r="F20" i="2"/>
  <c r="G20" i="2"/>
  <c r="E21" i="2"/>
  <c r="F21" i="2"/>
  <c r="G21" i="2"/>
  <c r="E23" i="2"/>
  <c r="F23" i="2"/>
  <c r="G23" i="2"/>
  <c r="E27" i="2"/>
  <c r="F27" i="2"/>
  <c r="G27" i="2"/>
  <c r="G2" i="2"/>
  <c r="E7" i="4"/>
  <c r="E5" i="4"/>
  <c r="F19" i="4"/>
  <c r="G19" i="4"/>
  <c r="F16" i="4"/>
  <c r="G16" i="4"/>
  <c r="F13" i="4"/>
  <c r="G13" i="4"/>
  <c r="F11" i="4"/>
  <c r="G11" i="4"/>
  <c r="F9" i="4"/>
  <c r="G9" i="4"/>
  <c r="F7" i="4"/>
  <c r="G7" i="4"/>
  <c r="F5" i="4"/>
  <c r="G5" i="4"/>
  <c r="F3" i="4"/>
  <c r="G3" i="4"/>
  <c r="G2" i="4"/>
  <c r="E27" i="1"/>
  <c r="E29" i="1"/>
  <c r="F29" i="1"/>
  <c r="G29" i="1"/>
  <c r="F27" i="1"/>
  <c r="G27" i="1"/>
  <c r="F3" i="1"/>
  <c r="G3" i="1"/>
  <c r="E5" i="1"/>
  <c r="F5" i="1"/>
  <c r="G5" i="1"/>
  <c r="E7" i="1"/>
  <c r="F7" i="1"/>
  <c r="G7" i="1"/>
  <c r="E9" i="1"/>
  <c r="F9" i="1"/>
  <c r="G9" i="1"/>
  <c r="G2" i="1"/>
  <c r="F8" i="5"/>
  <c r="E8" i="5"/>
  <c r="D8" i="5"/>
  <c r="C8" i="5"/>
  <c r="B8" i="5"/>
  <c r="E29" i="2"/>
  <c r="F29" i="2"/>
  <c r="G29" i="2"/>
</calcChain>
</file>

<file path=xl/sharedStrings.xml><?xml version="1.0" encoding="utf-8"?>
<sst xmlns="http://schemas.openxmlformats.org/spreadsheetml/2006/main" count="706" uniqueCount="402">
  <si>
    <t>x</t>
  </si>
  <si>
    <t xml:space="preserve">Same as another </t>
  </si>
  <si>
    <t>Session 1. Intro to EWS</t>
  </si>
  <si>
    <t>Session 2. Guiding Principles</t>
  </si>
  <si>
    <t>Session 1. Art of Training</t>
  </si>
  <si>
    <t>Session 2. Zoom on Curriculum</t>
  </si>
  <si>
    <t>Session 2. Steps Ahead</t>
  </si>
  <si>
    <t>Module A.1 Understanding EWS</t>
  </si>
  <si>
    <t>Module A.2 Mastering the ToT</t>
  </si>
  <si>
    <t>Module B.1 Explore NEWS &amp; Synergy</t>
  </si>
  <si>
    <t>Day A        ToT</t>
  </si>
  <si>
    <t>Day B        ToT</t>
  </si>
  <si>
    <t>Day 1        LIVE</t>
  </si>
  <si>
    <t>Day C        ToT</t>
  </si>
  <si>
    <t>Day 2        LIVE</t>
  </si>
  <si>
    <t>Day 3        LIVE</t>
  </si>
  <si>
    <t>Day 4        LIVE</t>
  </si>
  <si>
    <t>Day 5     Optional</t>
  </si>
  <si>
    <t>SITE VISIT</t>
  </si>
  <si>
    <r>
      <t xml:space="preserve">Type I: ToT Workshop Outline </t>
    </r>
    <r>
      <rPr>
        <sz val="16"/>
        <color theme="1"/>
        <rFont val="Bookman Old Style"/>
      </rPr>
      <t>(Modules &amp; Sessions by Day)</t>
    </r>
  </si>
  <si>
    <t>Minutes</t>
  </si>
  <si>
    <t>Timeandahalf</t>
  </si>
  <si>
    <t>Session 2. Prep your session</t>
  </si>
  <si>
    <t>HRS</t>
  </si>
  <si>
    <t>Session 1.Training Up</t>
  </si>
  <si>
    <r>
      <t xml:space="preserve">Type II-A: ToT Workshop Outline </t>
    </r>
    <r>
      <rPr>
        <sz val="16"/>
        <color theme="1"/>
        <rFont val="Bookman Old Style"/>
      </rPr>
      <t>(Modules &amp; Sessions by Day)</t>
    </r>
  </si>
  <si>
    <t>Session 2. Cross-level Synergy</t>
  </si>
  <si>
    <t>Module B.2 Prepare Your Session</t>
  </si>
  <si>
    <t>ToT/</t>
  </si>
  <si>
    <t>Workshop</t>
  </si>
  <si>
    <t>EWS Foundations</t>
  </si>
  <si>
    <t>Risk Knowledge</t>
  </si>
  <si>
    <t>Monitoring</t>
  </si>
  <si>
    <t>Warning</t>
  </si>
  <si>
    <t>Communication</t>
  </si>
  <si>
    <t>Response Capability</t>
  </si>
  <si>
    <t>-</t>
  </si>
  <si>
    <t>II A+B (28)</t>
  </si>
  <si>
    <r>
      <t xml:space="preserve">I       </t>
    </r>
    <r>
      <rPr>
        <sz val="16"/>
        <color theme="1"/>
        <rFont val="Calisto MT"/>
      </rPr>
      <t>(14)</t>
    </r>
  </si>
  <si>
    <r>
      <t xml:space="preserve">II A </t>
    </r>
    <r>
      <rPr>
        <sz val="16"/>
        <color theme="1"/>
        <rFont val="Calisto MT"/>
      </rPr>
      <t>(14)</t>
    </r>
  </si>
  <si>
    <r>
      <t xml:space="preserve">II B  </t>
    </r>
    <r>
      <rPr>
        <sz val="16"/>
        <color theme="1"/>
        <rFont val="Calisto MT"/>
      </rPr>
      <t>(14)</t>
    </r>
  </si>
  <si>
    <t>Session 1. Disaster Know. Mgmt.</t>
  </si>
  <si>
    <t>xx</t>
  </si>
  <si>
    <t>xxx</t>
  </si>
  <si>
    <t>Module C.2  Support to the Commmunity</t>
  </si>
  <si>
    <t>Session 1. Fill Knowledge Gaps</t>
  </si>
  <si>
    <t>Module 3. Communication</t>
  </si>
  <si>
    <t>Module 4. Response</t>
  </si>
  <si>
    <t>Module 5. Endings</t>
  </si>
  <si>
    <t>Module 2. Data-2-Action</t>
  </si>
  <si>
    <t>Module 1. View</t>
  </si>
  <si>
    <t>SITE VISIT (Can be any day)</t>
  </si>
  <si>
    <t>Module C. Linkages</t>
  </si>
  <si>
    <t>Module D. Prepare Your Session</t>
  </si>
  <si>
    <t>Module A. Understanding EWS</t>
  </si>
  <si>
    <t>Module B. Mastering the ToT</t>
  </si>
  <si>
    <t>Module 1. Foundations</t>
  </si>
  <si>
    <t>Module 2. Risk Knowledge</t>
  </si>
  <si>
    <t>Module 3.  Knowledge Management</t>
  </si>
  <si>
    <t>Module 4.  Design your Monitoring System</t>
  </si>
  <si>
    <t>Module 5. Tracking EWS Indicators</t>
  </si>
  <si>
    <t>Module E. Debriefing</t>
  </si>
  <si>
    <t>Module E. Support to CEWS and Curricula</t>
  </si>
  <si>
    <t>Module F. Support to Community</t>
  </si>
  <si>
    <t>6. Endings</t>
  </si>
  <si>
    <t>Module  D. Prepare Your Session</t>
  </si>
  <si>
    <t>Module F. Support to the Commmunity</t>
  </si>
  <si>
    <t>Module 3. Monitoring</t>
  </si>
  <si>
    <t>DATE</t>
  </si>
  <si>
    <r>
      <t xml:space="preserve">Type II-B: ToT Workshop Outline </t>
    </r>
    <r>
      <rPr>
        <sz val="16"/>
        <color theme="1"/>
        <rFont val="Bookman Old Style"/>
      </rPr>
      <t>(Modules &amp; Sessions by Day)</t>
    </r>
  </si>
  <si>
    <t>Number of Modules  in each Component / Type of EWS</t>
  </si>
  <si>
    <t>Module 5. Response</t>
  </si>
  <si>
    <t>Module 6. Endings</t>
  </si>
  <si>
    <t>A</t>
  </si>
  <si>
    <t>B</t>
  </si>
  <si>
    <t>C2. Link EWS to CP</t>
  </si>
  <si>
    <t>D1. Art of Training</t>
  </si>
  <si>
    <t>1A: Overview</t>
  </si>
  <si>
    <t>1B: Review</t>
  </si>
  <si>
    <t>2A: Community Data</t>
  </si>
  <si>
    <t>2B: Use it, don't lose it!</t>
  </si>
  <si>
    <t>3D: Communication Strategy</t>
  </si>
  <si>
    <t>4A: RATS</t>
  </si>
  <si>
    <t>4B: Sustainability</t>
  </si>
  <si>
    <t>4C: CARP &amp; Loose Ends</t>
  </si>
  <si>
    <t>5A: CEWS Showcase</t>
  </si>
  <si>
    <t>5B: Closing</t>
  </si>
  <si>
    <t>C</t>
  </si>
  <si>
    <t>E1. Big Picture</t>
  </si>
  <si>
    <t>F2: Steps Ahead</t>
  </si>
  <si>
    <t>26 TOTAL, 6 TO 7 PER TRAINER</t>
  </si>
  <si>
    <t>2 TRAINERS WITH 7 SHOULD BE "FREE" ON DAY 2 OR DAY 4</t>
  </si>
  <si>
    <t>Day 1</t>
  </si>
  <si>
    <t>Day 2</t>
  </si>
  <si>
    <t>Day 3</t>
  </si>
  <si>
    <t>Day 4</t>
  </si>
  <si>
    <t>Stand-Up Skill</t>
  </si>
  <si>
    <t>Warm-Up</t>
  </si>
  <si>
    <t>New Material</t>
  </si>
  <si>
    <t>Hands-On Demo (or Energizer)</t>
  </si>
  <si>
    <t>Application</t>
  </si>
  <si>
    <t>AA</t>
  </si>
  <si>
    <t>AAA</t>
  </si>
  <si>
    <t>BB</t>
  </si>
  <si>
    <t>Session A. OVER- (p87)</t>
  </si>
  <si>
    <t xml:space="preserve"> Session B. RE-  (p88)</t>
  </si>
  <si>
    <t>Session A. Community Data (p89)</t>
  </si>
  <si>
    <t>Session B. Use it, Don't Lose It! (p90)</t>
  </si>
  <si>
    <t>Session C. WHEN to Alert (TTP)?  (p91)</t>
  </si>
  <si>
    <t>Session A. WHO (Targets)? (p92)</t>
  </si>
  <si>
    <t>Session B. WHAT (Messages)? (p93)</t>
  </si>
  <si>
    <t>Session C. HOW (Channels)? (p94)</t>
  </si>
  <si>
    <t>Session D. Communication Strategy (p95)</t>
  </si>
  <si>
    <t>Session A. RATS (p96)</t>
  </si>
  <si>
    <t>Session B: Sustainability (p97)</t>
  </si>
  <si>
    <t>Session C. CARP &amp; Loose Ends (p98)</t>
  </si>
  <si>
    <t>Session A. CEWS Showcase (p99)</t>
  </si>
  <si>
    <t>Session B. Closing (p100)</t>
  </si>
  <si>
    <t>Session 1. Big Picture (p101)</t>
  </si>
  <si>
    <t>Session 2. Nitty Gritty (p102)</t>
  </si>
  <si>
    <t>Session 1. Knowledge Gaps (p103)</t>
  </si>
  <si>
    <t>Session 2. Steps Ahead (p104)</t>
  </si>
  <si>
    <t>XX</t>
  </si>
  <si>
    <t>I-3A</t>
  </si>
  <si>
    <t>I-3B</t>
  </si>
  <si>
    <t>Type I, DAY</t>
  </si>
  <si>
    <t>Type IIA</t>
  </si>
  <si>
    <t>C1. Disaster Knowledge Mgmt</t>
  </si>
  <si>
    <t>C2. Cross-Level Synergy</t>
  </si>
  <si>
    <t>A1. Intro to EWS</t>
  </si>
  <si>
    <t>A2. Guiding Principles</t>
  </si>
  <si>
    <t>B1.Training Up</t>
  </si>
  <si>
    <t>B2. Zoom on Curriculum</t>
  </si>
  <si>
    <t>1A: Getting Started</t>
  </si>
  <si>
    <t>1B: DRS-R-M</t>
  </si>
  <si>
    <t>1C: EWS</t>
  </si>
  <si>
    <t>2A. Hazards and Threats</t>
  </si>
  <si>
    <t>2B. Vulnerability</t>
  </si>
  <si>
    <t>3A: Whats an Indicator?</t>
  </si>
  <si>
    <t>3B: EWS Analysis</t>
  </si>
  <si>
    <t>4C: How? (Channels)</t>
  </si>
  <si>
    <t>4D. Communication Strategy</t>
  </si>
  <si>
    <t>5A: RATS</t>
  </si>
  <si>
    <t>5B: Sustainability</t>
  </si>
  <si>
    <t>5C: CARP and Loose Ends</t>
  </si>
  <si>
    <t>6A: CEWS Showcase</t>
  </si>
  <si>
    <t>6B: Closing</t>
  </si>
  <si>
    <t>E1: Big Picture</t>
  </si>
  <si>
    <t>F2. Steps Ahead</t>
  </si>
  <si>
    <t>28 TOTAL, 7 PER TRAINER</t>
  </si>
  <si>
    <t xml:space="preserve">A2. Guiding Principles </t>
  </si>
  <si>
    <t xml:space="preserve">B1.Training Up </t>
  </si>
  <si>
    <t>3B: Data to Knowledge</t>
  </si>
  <si>
    <t>3C: What's an Indicator?</t>
  </si>
  <si>
    <t>4A: Tick Tock</t>
  </si>
  <si>
    <t>F1: Fill Knowledge Gaps</t>
  </si>
  <si>
    <t>2A: Hazards and Threats</t>
  </si>
  <si>
    <t>2B: Vulnerability</t>
  </si>
  <si>
    <t>4C: Monitoring Action Plan</t>
  </si>
  <si>
    <t>5A: EWS Analysis</t>
  </si>
  <si>
    <t>E1: General Lessons</t>
  </si>
  <si>
    <t>E2: Lesson Specifics</t>
  </si>
  <si>
    <t>For 1A and 1B, you may not have/need an AT, depending on number of ATs attending the ToT</t>
  </si>
  <si>
    <t>B1.Redundant</t>
  </si>
  <si>
    <t>B2.Robust</t>
  </si>
  <si>
    <t>For1A, 1B and 2A, you may not have an AT, depending on number of ATs attending the ToT</t>
  </si>
  <si>
    <t>INSTRUCTIONS:  THE 3 CURRICULA MODULES/SESSIONS ARE READY FOR PRINTING AND POSTING ON THE WALL FOR SIGNUP.  MAKE CHANGES IF ANY FOR DAYS AND SESSIONS</t>
  </si>
  <si>
    <t>Type IIA, DAY</t>
  </si>
  <si>
    <t>Type IIB, Day</t>
  </si>
  <si>
    <t>Type I</t>
  </si>
  <si>
    <t>Type IIB</t>
  </si>
  <si>
    <t>TW (1 per AT)</t>
  </si>
  <si>
    <t>Tool_TypeI_Sign-Up_Trainer_and_Ats</t>
  </si>
  <si>
    <t>Tool_TypeI!A_Sign-Up_Trainer_and_ATs</t>
  </si>
  <si>
    <t>Tool_TypeI!B_Sign-Up_Trainer_and_ATs</t>
  </si>
  <si>
    <t>TW_A1_10requirements</t>
  </si>
  <si>
    <t>I_Curriculum (unless Toolkit printed for each AT)</t>
  </si>
  <si>
    <t>IIA_Curriculum (unless Toolkit printed for each AT)</t>
  </si>
  <si>
    <t>IIB_Curriculum (unless Toolkit printed for each AT)</t>
  </si>
  <si>
    <t>Tool_A2_EyeCatcher.pdf</t>
  </si>
  <si>
    <t xml:space="preserve">Tool A2_TeachGPlist </t>
  </si>
  <si>
    <t>Tool_B1_GAFI</t>
  </si>
  <si>
    <t>TW_C1_hazards and forecasts</t>
  </si>
  <si>
    <t>Tool_A2_EyeCatcher.pdf ++</t>
  </si>
  <si>
    <t>Tool_C1_ Numbers Game ++</t>
  </si>
  <si>
    <t>Tool_C2_Role</t>
  </si>
  <si>
    <t>TW_C2_ Synergy</t>
  </si>
  <si>
    <t>Tool_C2_ BottomUp</t>
  </si>
  <si>
    <t>TW_D1_Bridge.pdf</t>
  </si>
  <si>
    <t xml:space="preserve">TW_D1_PDP.pdf  </t>
  </si>
  <si>
    <t>PW_1A_Bingo</t>
  </si>
  <si>
    <t>PW_1C_Game.pdf</t>
  </si>
  <si>
    <t>PW_1C_SWOC</t>
  </si>
  <si>
    <t>Tool_B2_YellowCards.pdf (**laminate)</t>
  </si>
  <si>
    <t>PW_3A_Indicators</t>
  </si>
  <si>
    <t>PW_3A_StoryTelling</t>
  </si>
  <si>
    <t xml:space="preserve">PW_3B_Analysis </t>
  </si>
  <si>
    <t xml:space="preserve">PW_4A_Who.doc </t>
  </si>
  <si>
    <t xml:space="preserve">PW_4B_What.doc  </t>
  </si>
  <si>
    <t xml:space="preserve">PW_3C_ComStyle_AnswerSheet </t>
  </si>
  <si>
    <t>PW_3C_ComStyle_Questions++</t>
  </si>
  <si>
    <t>PW_1B_Terminology.pdf++</t>
  </si>
  <si>
    <t>Tool_C1_Figures folder --&gt;choose/print 4 in colour</t>
  </si>
  <si>
    <t>Tool_1C_Game (colour and ** laminate)</t>
  </si>
  <si>
    <t>NB: All 1p B&amp;W otherwise indicated (* colour paper or ink/++ &gt; 1 page)</t>
  </si>
  <si>
    <t xml:space="preserve">PW_4C_MessChan </t>
  </si>
  <si>
    <t>PW_4D_Com. Strategy</t>
  </si>
  <si>
    <t>Tool_4D_PassItOn_instruction + In/Out forms</t>
  </si>
  <si>
    <t>Tool_4D_PassItOn_Hierarchy</t>
  </si>
  <si>
    <t>Tool_5A_Before the Storm, Sets of Cards</t>
  </si>
  <si>
    <t>Tool_5A_Instructions</t>
  </si>
  <si>
    <t xml:space="preserve">PW_5C_CARP </t>
  </si>
  <si>
    <t>PW_6B_PostCardEvaluation</t>
  </si>
  <si>
    <t>PW_6B_WSEvaluation.To Adapt</t>
  </si>
  <si>
    <t xml:space="preserve">Tool_E1_Obj.doc </t>
  </si>
  <si>
    <t>Tool_E1_ Finger.pdf</t>
  </si>
  <si>
    <t>Tool_F1_doc_CoopSq</t>
  </si>
  <si>
    <t>TW_A1_10 requirements.pdf</t>
  </si>
  <si>
    <t>PW_3A_questions.pdf</t>
  </si>
  <si>
    <t>Tool_3A_Country Atlas (Compile/Print)</t>
  </si>
  <si>
    <t>Tool_3A_DataInventoryTemplate.pdf (to compile)</t>
  </si>
  <si>
    <t>PW_3B_DIKA.pdf</t>
  </si>
  <si>
    <t>OptionalTool_ 3B_4Corners Idioms.pdf</t>
  </si>
  <si>
    <t>PW_3C_Indicators</t>
  </si>
  <si>
    <t>PW_3C_StoryTelling</t>
  </si>
  <si>
    <t>PW_4A_IndicatorsTime.pdf</t>
  </si>
  <si>
    <t>PW_4B_Top3 indicators</t>
  </si>
  <si>
    <t>Tool_4B_REVIEW</t>
  </si>
  <si>
    <t>PW_4C_ MAP.pdf</t>
  </si>
  <si>
    <t xml:space="preserve"> PW_5A_Analysis</t>
  </si>
  <si>
    <t>PW_6B_PostcarD</t>
  </si>
  <si>
    <t>PW_WorkshopEvaluation.pdf</t>
  </si>
  <si>
    <t>TW_E1_BigPicture.pdf</t>
  </si>
  <si>
    <t>TW_A1_ADDIE.doc</t>
  </si>
  <si>
    <t>Tools_A1_QA_ DRM and EWS.pdf</t>
  </si>
  <si>
    <t>Tool_B1_Redundancy game.doc</t>
  </si>
  <si>
    <t xml:space="preserve"> TW_C1_Links.doc </t>
  </si>
  <si>
    <t>Tool_C2_Contingency Plans Folder/Choose-Print 34</t>
  </si>
  <si>
    <t>Tool_C2_ Uncertainty Game CheatSheet.doc</t>
  </si>
  <si>
    <t>Tool_D1_YellowCard_ppt</t>
  </si>
  <si>
    <t>Tool_D1_Yel.Card_SignUp</t>
  </si>
  <si>
    <t>PW_1A_T-Shirt.pdf</t>
  </si>
  <si>
    <t>Tool_1B, DRM and EWS</t>
  </si>
  <si>
    <t>Tool_1B_Key_DRM and EWS</t>
  </si>
  <si>
    <t>Tool_2A_Judge</t>
  </si>
  <si>
    <t>PW_2B_ComData.doc</t>
  </si>
  <si>
    <t>Optional Tool_2B</t>
  </si>
  <si>
    <t>Tool_2C_Simon</t>
  </si>
  <si>
    <t>PW_2C_TTP.doc</t>
  </si>
  <si>
    <t>Tool_2C_ ScoreSheet_Judges</t>
  </si>
  <si>
    <t xml:space="preserve">PW_3A_Who.doc </t>
  </si>
  <si>
    <t xml:space="preserve">PW_3B_What.doc  </t>
  </si>
  <si>
    <t xml:space="preserve">PW_3C_MessChan </t>
  </si>
  <si>
    <t>PW_3D_Com. Strategy</t>
  </si>
  <si>
    <t xml:space="preserve">PW_4C_CARP </t>
  </si>
  <si>
    <t>PW_5B_WSEvaluation.To Adapt</t>
  </si>
  <si>
    <t>Tool_3D_PassItOn_instruction + In/Out forms</t>
  </si>
  <si>
    <t>Tool_3D_PassItOn_Hierarchy</t>
  </si>
  <si>
    <t>Tool_4A_Before the Storm, Sets of Cards</t>
  </si>
  <si>
    <t>Tool_4A_Instructions</t>
  </si>
  <si>
    <t>PW_5B_PostCardEvaluation</t>
  </si>
  <si>
    <t xml:space="preserve">Top10-4-time (Go online and print out 10 lists) </t>
  </si>
  <si>
    <t>Chk</t>
  </si>
  <si>
    <t>☐</t>
  </si>
  <si>
    <t>Wrap-Up</t>
  </si>
  <si>
    <t>Module C. Explore NEWS and Synergy</t>
  </si>
  <si>
    <t>Module B. Two Important 'R's</t>
  </si>
  <si>
    <t>PW (1 per participant - ATs and ComPs)</t>
  </si>
  <si>
    <t>Tools (1 per trainer, team/group, pair or individual)</t>
  </si>
  <si>
    <t>PRINT CHECKLIST</t>
  </si>
  <si>
    <t>Module 4. Communication</t>
  </si>
  <si>
    <r>
      <t xml:space="preserve">Type II-Part A: ToT Workshop Outline </t>
    </r>
    <r>
      <rPr>
        <sz val="16"/>
        <color theme="1"/>
        <rFont val="Bookman Old Style"/>
      </rPr>
      <t>(Modules &amp; Sessions by Day)</t>
    </r>
  </si>
  <si>
    <t>Module 3. Knowledge Management</t>
  </si>
  <si>
    <t>Module 4. Design Your Monitoring System</t>
  </si>
  <si>
    <r>
      <t xml:space="preserve">Type II-Part B: ToT Workshop Outline </t>
    </r>
    <r>
      <rPr>
        <sz val="18"/>
        <color rgb="FF000000"/>
        <rFont val="Calibri"/>
      </rPr>
      <t>(Modules &amp; Sessions by Day)</t>
    </r>
  </si>
  <si>
    <t>Module A. Review A --&gt; Zoom in on B</t>
  </si>
  <si>
    <t>SITE VISIT (can be any day)</t>
  </si>
  <si>
    <t>Module F. Support to the Community</t>
  </si>
  <si>
    <t>Module 2. Data-to-Action</t>
  </si>
  <si>
    <r>
      <t xml:space="preserve">Day 2        LIVE </t>
    </r>
    <r>
      <rPr>
        <i/>
        <sz val="12"/>
        <color theme="1"/>
        <rFont val="Bookman Old Style"/>
      </rPr>
      <t>(Workshop)</t>
    </r>
  </si>
  <si>
    <r>
      <t xml:space="preserve">Day 1        LIVE) </t>
    </r>
    <r>
      <rPr>
        <i/>
        <sz val="12"/>
        <color theme="1"/>
        <rFont val="Bookman Old Style"/>
      </rPr>
      <t>(Workshop)</t>
    </r>
  </si>
  <si>
    <r>
      <t xml:space="preserve">Day 4        LIVE </t>
    </r>
    <r>
      <rPr>
        <i/>
        <sz val="12"/>
        <color theme="1"/>
        <rFont val="Bookman Old Style"/>
      </rPr>
      <t>(Workshop)</t>
    </r>
  </si>
  <si>
    <r>
      <t xml:space="preserve">Day 3        LIVE </t>
    </r>
    <r>
      <rPr>
        <i/>
        <sz val="12"/>
        <color theme="1"/>
        <rFont val="Bookman Old Style"/>
      </rPr>
      <t>(Workshop)</t>
    </r>
  </si>
  <si>
    <r>
      <t xml:space="preserve">Day 1        LIVE </t>
    </r>
    <r>
      <rPr>
        <i/>
        <sz val="12"/>
        <color theme="1"/>
        <rFont val="Bookman Old Style"/>
      </rPr>
      <t>(Workshop)</t>
    </r>
  </si>
  <si>
    <r>
      <t xml:space="preserve">Day 1        LIVE </t>
    </r>
    <r>
      <rPr>
        <i/>
        <sz val="12"/>
        <color rgb="FF000000"/>
        <rFont val="Calibri"/>
      </rPr>
      <t>(Workshop)</t>
    </r>
  </si>
  <si>
    <r>
      <t xml:space="preserve">Day 2        LIVE </t>
    </r>
    <r>
      <rPr>
        <i/>
        <sz val="12"/>
        <color rgb="FF000000"/>
        <rFont val="Calibri"/>
      </rPr>
      <t>(Workshop)</t>
    </r>
  </si>
  <si>
    <r>
      <t xml:space="preserve">Day 3        LIVE </t>
    </r>
    <r>
      <rPr>
        <i/>
        <sz val="12"/>
        <color rgb="FF000000"/>
        <rFont val="Calibri"/>
      </rPr>
      <t>(Workshop)</t>
    </r>
  </si>
  <si>
    <r>
      <t xml:space="preserve">Day 4        LIVE </t>
    </r>
    <r>
      <rPr>
        <i/>
        <sz val="12"/>
        <color rgb="FF000000"/>
        <rFont val="Calibri"/>
      </rPr>
      <t>(Workshop)</t>
    </r>
  </si>
  <si>
    <t>Session 1. Intro to EWS (p30)</t>
  </si>
  <si>
    <t>Session 2. Guiding Principles (p31)</t>
  </si>
  <si>
    <t>Session 1. Training Up (p32)</t>
  </si>
  <si>
    <t>Session 2. Zoom in on Curriculum (p33)</t>
  </si>
  <si>
    <t>Session 1. Disaster Knowledge Management (p34)</t>
  </si>
  <si>
    <t>Session 2. Cross-Level Synergy (p35)</t>
  </si>
  <si>
    <t>Session 1. Art of Training (p36)</t>
  </si>
  <si>
    <t>Session 2. Prepare Your Session (p37)</t>
  </si>
  <si>
    <t>Session A. Getting Started (p38)     Session B. DRS-R-M (p39)     Session C. EWS (p40)</t>
  </si>
  <si>
    <t>Session A. Hazards and Threats (p41)</t>
  </si>
  <si>
    <t>Session B. Vulnerability (p42)</t>
  </si>
  <si>
    <t>Session A. What is an Indicator? (p43)</t>
  </si>
  <si>
    <t>Session B. EWS Analysis (p44)</t>
  </si>
  <si>
    <t xml:space="preserve">Session A. WHO Needs to hear? (p45) </t>
  </si>
  <si>
    <t>Session B. WHAT? Messages and Levels (p46)</t>
  </si>
  <si>
    <t>Session C. HOW? Communication Channels (p47)</t>
  </si>
  <si>
    <t>Session D. Communication Strategy (p48)</t>
  </si>
  <si>
    <t>Session A. RATS (p49)</t>
  </si>
  <si>
    <t>Session B. Sustainability (p50)</t>
  </si>
  <si>
    <t xml:space="preserve">Session C. CARP and Loose Ends (p51) </t>
  </si>
  <si>
    <t>Session A. CEWS Showcase (p52)</t>
  </si>
  <si>
    <t>Session B. Closing (p53)</t>
  </si>
  <si>
    <t>Session 1. Big Picture (p54)</t>
  </si>
  <si>
    <t>Session 2. Nitty-Gritty (p55)</t>
  </si>
  <si>
    <t>Session 1. Completing the Puzzle (p56)</t>
  </si>
  <si>
    <t>Session 2. Steps Ahead (p57)</t>
  </si>
  <si>
    <t>Session 1. Intro to EWS (p60)</t>
  </si>
  <si>
    <t>Session 2. Guiding Principles (p61)</t>
  </si>
  <si>
    <t>Session 1. Training Up (p62)</t>
  </si>
  <si>
    <t>Session 2. Zoom in on Curriculum (p63)</t>
  </si>
  <si>
    <t>Session 2. Cross-Level Synergy (p65)</t>
  </si>
  <si>
    <t>Session 1. Art of Training (p66)</t>
  </si>
  <si>
    <t>Session 2. Prepare Your Session (p67)</t>
  </si>
  <si>
    <t>Session A. Hazards and Threats (p71)</t>
  </si>
  <si>
    <t>Session B. Vulnerability (p72)</t>
  </si>
  <si>
    <t>Session 1. Disaster Knowledge Managment (p64)</t>
  </si>
  <si>
    <t>Session A. Getting Started (p68)    Session B. DRS-R-M (p69)     Session C. EWS (p70)</t>
  </si>
  <si>
    <t>Session A. Local Data and Maps (p73)</t>
  </si>
  <si>
    <t>Session B. Data to Knowledge (p74)</t>
  </si>
  <si>
    <t>Session C. What is an Indicator? (p75)</t>
  </si>
  <si>
    <t>Session A. Tick Tock (p76)</t>
  </si>
  <si>
    <t>Session B. Best and Final (Peer Review) (p77)</t>
  </si>
  <si>
    <t>Session C. Monitoring Action Plan (MAP) (p78)</t>
  </si>
  <si>
    <t>Session A. EWS Analysis (p79)</t>
  </si>
  <si>
    <t>Session A. Group Presentations (p80)</t>
  </si>
  <si>
    <t>Session B. Closing (p81)</t>
  </si>
  <si>
    <t>Session 1. General Lessons (p82)</t>
  </si>
  <si>
    <t>Session 2. Lesson Specifics (p83)</t>
  </si>
  <si>
    <t>Session 1. Fill Knowledge Gaps (p84)</t>
  </si>
  <si>
    <t>Session 2. Steps Ahead (p85)</t>
  </si>
  <si>
    <t>Session 1. What Do You Remember Most from 
Curriculum A?  (p88)</t>
  </si>
  <si>
    <t>Session 2. Zoom in on Curriculum B (p89)</t>
  </si>
  <si>
    <t>Session 1. Redundant (p90)</t>
  </si>
  <si>
    <t>Session 2. Robust (p91)</t>
  </si>
  <si>
    <t>Session 1. Linked EWS Products (p92)</t>
  </si>
  <si>
    <t>Session 2. Link EWS and CP (p93)</t>
  </si>
  <si>
    <t>Session 1. Art of Training (p94)</t>
  </si>
  <si>
    <t>Session 2. Preparation (p95)</t>
  </si>
  <si>
    <t>Session A. Overview (p96)</t>
  </si>
  <si>
    <t xml:space="preserve"> Session B. Review (p97)</t>
  </si>
  <si>
    <t>Session A. Community Data (p98)</t>
  </si>
  <si>
    <t>Session B. Use It, Don't Lose It! (p99)</t>
  </si>
  <si>
    <t>Session C. WHEN to Alert (TTP) (p100)</t>
  </si>
  <si>
    <t>Session A. WHO Needs to Hear? (p101)</t>
  </si>
  <si>
    <t>Session B. WHAT? Messages and Levels(p102)</t>
  </si>
  <si>
    <t>Session C. HOW? Comunication Channels (p103)</t>
  </si>
  <si>
    <t>Session D. Communication Strategy (p104)</t>
  </si>
  <si>
    <t>Session A. RATS (p105)</t>
  </si>
  <si>
    <t>Session B. Sustainability (p106)</t>
  </si>
  <si>
    <t>Session C. CARP and Loose Ends (p107)</t>
  </si>
  <si>
    <t>Session A. CEWS Showcase (p108)</t>
  </si>
  <si>
    <t>Session B. Closing (p109)</t>
  </si>
  <si>
    <t>Session 1. Big Picture (p110)</t>
  </si>
  <si>
    <t>Session 2. Nitty-Gritty (p111)</t>
  </si>
  <si>
    <t>Session 1. Completing the Puzzle (p112)</t>
  </si>
  <si>
    <t>Session 2. Steps Ahead (p113)</t>
  </si>
  <si>
    <t>Design</t>
  </si>
  <si>
    <t>Content</t>
  </si>
  <si>
    <t>Methods</t>
  </si>
  <si>
    <t>Visuals</t>
  </si>
  <si>
    <t>Leadership</t>
  </si>
  <si>
    <t>Adult Learning</t>
  </si>
  <si>
    <t>Participation</t>
  </si>
  <si>
    <t>Time</t>
  </si>
  <si>
    <t>Session C. HOW? Comunication Channels (p47)</t>
  </si>
  <si>
    <t>Session C. What's an Indicator? (p75)</t>
  </si>
  <si>
    <t>Session B. Best &amp; Final and Peer Review (p77)</t>
  </si>
  <si>
    <t>Session C. WHEN to Alert (TTP)?  (p100)</t>
  </si>
  <si>
    <t>Session B: Sustainability (p106)</t>
  </si>
  <si>
    <t>Session C. CARP &amp; Loose Ends (p107)</t>
  </si>
  <si>
    <t xml:space="preserve">                  Session C. HOW? Communication Channels (p103)</t>
  </si>
  <si>
    <t>Session B. WHAT? Messages and Levels (p102)</t>
  </si>
  <si>
    <t>Module/Session</t>
  </si>
  <si>
    <t>Main Trainer</t>
  </si>
  <si>
    <t>Associate Trainer (ATs)</t>
  </si>
  <si>
    <t>D2. Prepare Your Session</t>
  </si>
  <si>
    <t>4A. WHO Needs to Hear?</t>
  </si>
  <si>
    <t>4B. What? Messages/Levels</t>
  </si>
  <si>
    <t>E2: Nitty-Gritty</t>
  </si>
  <si>
    <t>F1. Completing the Puzzle</t>
  </si>
  <si>
    <t>A1. What do you remember?</t>
  </si>
  <si>
    <t>A2. Zoom in on Curriculum B</t>
  </si>
  <si>
    <t>C1. Linked EWS Products</t>
  </si>
  <si>
    <t>D2. Preparation</t>
  </si>
  <si>
    <t>3A: Who Needs to Hear?</t>
  </si>
  <si>
    <t>3B: What? Messages and Levels</t>
  </si>
  <si>
    <t>3C: How? Communication Channels</t>
  </si>
  <si>
    <t>F1: Completing the Puzzle</t>
  </si>
  <si>
    <t>D2. Prepare your Session</t>
  </si>
  <si>
    <t>3A: Local and Data Maps</t>
  </si>
  <si>
    <t>4B: Best &amp; Final (Peer Review)</t>
  </si>
  <si>
    <t>6A: Group Presentation</t>
  </si>
  <si>
    <t>2C: WHEN to Alert? (TTP)</t>
  </si>
  <si>
    <t>E2. Nitty-Gritty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</si>
</sst>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4"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rgb="FFFA7D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Bookman Old Style"/>
    </font>
    <font>
      <b/>
      <sz val="16"/>
      <color theme="1"/>
      <name val="Bookman Old Style"/>
    </font>
    <font>
      <sz val="12"/>
      <color theme="1"/>
      <name val="Bookman Old Style"/>
    </font>
    <font>
      <b/>
      <sz val="20"/>
      <color theme="1"/>
      <name val="Bookman Old Style"/>
    </font>
    <font>
      <b/>
      <sz val="20"/>
      <color rgb="FFFA7D00"/>
      <name val="Calibri"/>
      <family val="2"/>
      <scheme val="minor"/>
    </font>
    <font>
      <sz val="10"/>
      <color theme="1"/>
      <name val="Bookman Old Style"/>
    </font>
    <font>
      <sz val="20"/>
      <color rgb="FFFA7D00"/>
      <name val="Calibri"/>
      <scheme val="minor"/>
    </font>
    <font>
      <b/>
      <sz val="20"/>
      <name val="Calibri"/>
      <scheme val="minor"/>
    </font>
    <font>
      <sz val="20"/>
      <name val="Calibri"/>
      <scheme val="minor"/>
    </font>
    <font>
      <b/>
      <sz val="12"/>
      <color rgb="FFEAC968"/>
      <name val="Calisto MT"/>
    </font>
    <font>
      <b/>
      <sz val="16"/>
      <color theme="1"/>
      <name val="Calisto MT"/>
    </font>
    <font>
      <sz val="16"/>
      <color theme="1"/>
      <name val="Calisto MT"/>
    </font>
    <font>
      <sz val="12"/>
      <color rgb="FF000000"/>
      <name val="Bookman Old Style"/>
    </font>
    <font>
      <b/>
      <sz val="16"/>
      <color rgb="FF000000"/>
      <name val="Bookman Old Style"/>
    </font>
    <font>
      <sz val="16"/>
      <color rgb="FF000000"/>
      <name val="Bookman Old Style"/>
    </font>
    <font>
      <sz val="10"/>
      <color rgb="FF000000"/>
      <name val="Bookman Old Style"/>
    </font>
    <font>
      <b/>
      <sz val="20"/>
      <color rgb="FF000000"/>
      <name val="Bookman Old Style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i/>
      <sz val="12"/>
      <color theme="1"/>
      <name val="Calibri"/>
      <scheme val="minor"/>
    </font>
    <font>
      <b/>
      <sz val="16"/>
      <color theme="0"/>
      <name val="Calibri"/>
      <scheme val="minor"/>
    </font>
    <font>
      <sz val="16"/>
      <color theme="1"/>
      <name val="Calibri"/>
      <scheme val="minor"/>
    </font>
    <font>
      <sz val="16"/>
      <name val="Calibri"/>
      <scheme val="minor"/>
    </font>
    <font>
      <b/>
      <sz val="12"/>
      <color rgb="FFFF0000"/>
      <name val="Calibri"/>
      <scheme val="minor"/>
    </font>
    <font>
      <i/>
      <sz val="11"/>
      <color theme="1"/>
      <name val="Calibri"/>
      <scheme val="minor"/>
    </font>
    <font>
      <sz val="12"/>
      <color theme="1"/>
      <name val="Abadi MT Condensed Light"/>
    </font>
    <font>
      <b/>
      <sz val="18"/>
      <color rgb="FFFF0000"/>
      <name val="Abadi MT Condensed Light"/>
    </font>
    <font>
      <sz val="18"/>
      <color theme="1"/>
      <name val="Abadi MT Condensed Light"/>
    </font>
    <font>
      <sz val="12"/>
      <color rgb="FFFF0000"/>
      <name val="Abadi MT Condensed Light"/>
    </font>
    <font>
      <sz val="16"/>
      <color theme="1"/>
      <name val="ＭＳ ゴシック"/>
      <charset val="128"/>
    </font>
    <font>
      <sz val="16"/>
      <color rgb="FF000000"/>
      <name val="ＭＳ ゴシック"/>
      <charset val="128"/>
    </font>
    <font>
      <i/>
      <sz val="18"/>
      <color rgb="FFFF0000"/>
      <name val="Abadi MT Condensed Light"/>
    </font>
    <font>
      <b/>
      <sz val="22"/>
      <color theme="0"/>
      <name val="Abadi MT Condensed Light"/>
    </font>
    <font>
      <sz val="12"/>
      <name val="Abadi MT Condensed Light"/>
    </font>
    <font>
      <i/>
      <sz val="12"/>
      <color theme="1"/>
      <name val="Abadi MT Condensed Light"/>
    </font>
    <font>
      <sz val="18"/>
      <color rgb="FFFA7D00"/>
      <name val="Calibri"/>
      <family val="2"/>
      <scheme val="minor"/>
    </font>
    <font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rgb="FF000000"/>
      <name val="Calibri"/>
    </font>
    <font>
      <sz val="18"/>
      <color rgb="FF000000"/>
      <name val="Calibri"/>
    </font>
    <font>
      <b/>
      <sz val="18"/>
      <color rgb="FFFA7D00"/>
      <name val="Calibri"/>
    </font>
    <font>
      <sz val="18"/>
      <color rgb="FFFA7D00"/>
      <name val="Calibri"/>
    </font>
    <font>
      <b/>
      <sz val="18"/>
      <name val="Calibri"/>
    </font>
    <font>
      <sz val="18"/>
      <name val="Calibri"/>
    </font>
    <font>
      <i/>
      <sz val="12"/>
      <color theme="1"/>
      <name val="Bookman Old Style"/>
    </font>
    <font>
      <i/>
      <sz val="12"/>
      <color rgb="FF000000"/>
      <name val="Calibri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BF7B1B"/>
        <bgColor indexed="64"/>
      </patternFill>
    </fill>
    <fill>
      <patternFill patternType="solid">
        <fgColor rgb="FFF6DFBF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/>
      <top style="double">
        <color rgb="FFFF8001"/>
      </top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rgb="FFFF8001"/>
      </bottom>
      <diagonal/>
    </border>
    <border>
      <left/>
      <right style="thin">
        <color auto="1"/>
      </right>
      <top style="thin">
        <color auto="1"/>
      </top>
      <bottom style="double">
        <color rgb="FFFF800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double">
        <color rgb="FFFF800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/>
      <top style="thin">
        <color auto="1"/>
      </top>
      <bottom style="thin">
        <color rgb="FF7F7F7F"/>
      </bottom>
      <diagonal/>
    </border>
    <border>
      <left/>
      <right style="thin">
        <color auto="1"/>
      </right>
      <top style="thin">
        <color auto="1"/>
      </top>
      <bottom style="thin">
        <color rgb="FF7F7F7F"/>
      </bottom>
      <diagonal/>
    </border>
    <border>
      <left/>
      <right style="thin">
        <color auto="1"/>
      </right>
      <top/>
      <bottom style="thin">
        <color rgb="FF7F7F7F"/>
      </bottom>
      <diagonal/>
    </border>
    <border>
      <left/>
      <right style="thin">
        <color auto="1"/>
      </right>
      <top style="double">
        <color rgb="FFFF8001"/>
      </top>
      <bottom style="thin">
        <color rgb="FF7F7F7F"/>
      </bottom>
      <diagonal/>
    </border>
    <border>
      <left style="thin">
        <color rgb="FF7F7F7F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/>
      <top style="thin">
        <color rgb="FF7F7F7F"/>
      </top>
      <bottom style="double">
        <color rgb="FFFF8001"/>
      </bottom>
      <diagonal/>
    </border>
    <border>
      <left/>
      <right style="thin">
        <color auto="1"/>
      </right>
      <top style="thin">
        <color rgb="FF7F7F7F"/>
      </top>
      <bottom style="double">
        <color rgb="FFFF8001"/>
      </bottom>
      <diagonal/>
    </border>
    <border>
      <left style="medium">
        <color rgb="FFE49F3F"/>
      </left>
      <right/>
      <top style="medium">
        <color rgb="FFE49F3F"/>
      </top>
      <bottom/>
      <diagonal/>
    </border>
    <border>
      <left style="medium">
        <color rgb="FFE49F3F"/>
      </left>
      <right/>
      <top/>
      <bottom style="medium">
        <color rgb="FFE49F3F"/>
      </bottom>
      <diagonal/>
    </border>
    <border>
      <left/>
      <right/>
      <top style="medium">
        <color rgb="FFE49F3F"/>
      </top>
      <bottom/>
      <diagonal/>
    </border>
    <border>
      <left/>
      <right/>
      <top/>
      <bottom style="medium">
        <color rgb="FFE49F3F"/>
      </bottom>
      <diagonal/>
    </border>
    <border>
      <left/>
      <right style="medium">
        <color rgb="FFE49F3F"/>
      </right>
      <top style="medium">
        <color rgb="FFE49F3F"/>
      </top>
      <bottom/>
      <diagonal/>
    </border>
    <border>
      <left/>
      <right style="medium">
        <color rgb="FFE49F3F"/>
      </right>
      <top/>
      <bottom style="medium">
        <color rgb="FFE49F3F"/>
      </bottom>
      <diagonal/>
    </border>
    <border>
      <left style="thin">
        <color rgb="FF7F7F7F"/>
      </left>
      <right/>
      <top style="thin">
        <color rgb="FF7F7F7F"/>
      </top>
      <bottom style="thin">
        <color auto="1"/>
      </bottom>
      <diagonal/>
    </border>
    <border>
      <left/>
      <right style="thin">
        <color auto="1"/>
      </right>
      <top style="thin">
        <color rgb="FF7F7F7F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7F7F7F"/>
      </bottom>
      <diagonal/>
    </border>
    <border>
      <left/>
      <right style="thin">
        <color rgb="FF000000"/>
      </right>
      <top style="thin">
        <color rgb="FF7F7F7F"/>
      </top>
      <bottom style="double">
        <color rgb="FFFF8001"/>
      </bottom>
      <diagonal/>
    </border>
    <border>
      <left/>
      <right style="thin">
        <color rgb="FF000000"/>
      </right>
      <top style="double">
        <color rgb="FFFF8001"/>
      </top>
      <bottom style="thin">
        <color rgb="FF7F7F7F"/>
      </bottom>
      <diagonal/>
    </border>
    <border>
      <left/>
      <right style="thin">
        <color rgb="FF000000"/>
      </right>
      <top style="thin">
        <color rgb="FF7F7F7F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/>
      <top style="double">
        <color rgb="FFFF8001"/>
      </top>
      <bottom style="double">
        <color rgb="FFFF800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rgb="FF7F7F7F"/>
      </right>
      <top style="thin">
        <color rgb="FF000000"/>
      </top>
      <bottom/>
      <diagonal/>
    </border>
    <border>
      <left style="thin">
        <color auto="1"/>
      </left>
      <right style="thin">
        <color rgb="FF7F7F7F"/>
      </right>
      <top/>
      <bottom/>
      <diagonal/>
    </border>
    <border>
      <left style="thin">
        <color auto="1"/>
      </left>
      <right style="thin">
        <color rgb="FF7F7F7F"/>
      </right>
      <top/>
      <bottom style="thin">
        <color rgb="FF000000"/>
      </bottom>
      <diagonal/>
    </border>
    <border>
      <left style="thin">
        <color rgb="FF7F7F7F"/>
      </left>
      <right/>
      <top style="thin">
        <color auto="1"/>
      </top>
      <bottom/>
      <diagonal/>
    </border>
    <border>
      <left style="thin">
        <color rgb="FF7F7F7F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rgb="FFFF8001"/>
      </bottom>
      <diagonal/>
    </border>
    <border>
      <left/>
      <right style="medium">
        <color auto="1"/>
      </right>
      <top style="medium">
        <color auto="1"/>
      </top>
      <bottom style="double">
        <color rgb="FFFF800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double">
        <color rgb="FFFF8001"/>
      </bottom>
      <diagonal/>
    </border>
    <border>
      <left/>
      <right style="medium">
        <color auto="1"/>
      </right>
      <top style="double">
        <color rgb="FFFF8001"/>
      </top>
      <bottom style="double">
        <color rgb="FFFF800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/>
      <right style="medium">
        <color auto="1"/>
      </right>
      <top style="thin">
        <color auto="1"/>
      </top>
      <bottom style="double">
        <color rgb="FFFF800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/>
      <top style="thin">
        <color auto="1"/>
      </top>
      <bottom style="double">
        <color rgb="FFFF8001"/>
      </bottom>
      <diagonal/>
    </border>
    <border>
      <left style="thin">
        <color auto="1"/>
      </left>
      <right/>
      <top/>
      <bottom style="double">
        <color rgb="FFFF8001"/>
      </bottom>
      <diagonal/>
    </border>
    <border>
      <left style="thin">
        <color auto="1"/>
      </left>
      <right/>
      <top style="thin">
        <color auto="1"/>
      </top>
      <bottom style="double">
        <color rgb="FFFF8001"/>
      </bottom>
      <diagonal/>
    </border>
    <border>
      <left style="thin">
        <color auto="1"/>
      </left>
      <right/>
      <top style="double">
        <color rgb="FFFF8001"/>
      </top>
      <bottom style="double">
        <color rgb="FFFF8001"/>
      </bottom>
      <diagonal/>
    </border>
    <border>
      <left/>
      <right style="thin">
        <color auto="1"/>
      </right>
      <top style="double">
        <color rgb="FFFF8001"/>
      </top>
      <bottom style="double">
        <color rgb="FFFF800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857">
    <xf numFmtId="0" fontId="0" fillId="0" borderId="0"/>
    <xf numFmtId="0" fontId="1" fillId="2" borderId="1" applyNumberFormat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11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164" fontId="7" fillId="0" borderId="0" xfId="0" applyNumberFormat="1" applyFont="1"/>
    <xf numFmtId="164" fontId="5" fillId="0" borderId="0" xfId="0" applyNumberFormat="1" applyFont="1" applyAlignment="1">
      <alignment vertical="center"/>
    </xf>
    <xf numFmtId="1" fontId="7" fillId="0" borderId="0" xfId="0" applyNumberFormat="1" applyFont="1"/>
    <xf numFmtId="1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6" borderId="22" xfId="0" applyFont="1" applyFill="1" applyBorder="1" applyAlignment="1">
      <alignment vertical="center" wrapText="1"/>
    </xf>
    <xf numFmtId="0" fontId="14" fillId="6" borderId="23" xfId="0" applyFont="1" applyFill="1" applyBorder="1" applyAlignment="1">
      <alignment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13" fillId="8" borderId="17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31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8" borderId="33" xfId="0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center" wrapText="1"/>
    </xf>
    <xf numFmtId="0" fontId="11" fillId="0" borderId="51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6" fillId="0" borderId="6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13" borderId="64" xfId="0" applyFont="1" applyFill="1" applyBorder="1" applyAlignment="1">
      <alignment vertical="center"/>
    </xf>
    <xf numFmtId="0" fontId="26" fillId="13" borderId="43" xfId="0" applyFont="1" applyFill="1" applyBorder="1" applyAlignment="1">
      <alignment vertical="center"/>
    </xf>
    <xf numFmtId="0" fontId="26" fillId="14" borderId="47" xfId="0" applyFont="1" applyFill="1" applyBorder="1" applyAlignment="1">
      <alignment horizontal="center" vertical="center"/>
    </xf>
    <xf numFmtId="0" fontId="25" fillId="0" borderId="65" xfId="0" applyFont="1" applyBorder="1" applyAlignment="1">
      <alignment vertical="center"/>
    </xf>
    <xf numFmtId="0" fontId="26" fillId="0" borderId="66" xfId="0" applyFont="1" applyBorder="1" applyAlignment="1">
      <alignment vertical="center"/>
    </xf>
    <xf numFmtId="0" fontId="26" fillId="12" borderId="67" xfId="0" applyFont="1" applyFill="1" applyBorder="1" applyAlignment="1">
      <alignment vertical="center"/>
    </xf>
    <xf numFmtId="0" fontId="26" fillId="14" borderId="50" xfId="0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6" fillId="12" borderId="68" xfId="0" applyFont="1" applyFill="1" applyBorder="1" applyAlignment="1">
      <alignment vertical="center"/>
    </xf>
    <xf numFmtId="0" fontId="25" fillId="13" borderId="0" xfId="0" applyFont="1" applyFill="1" applyBorder="1" applyAlignment="1">
      <alignment vertical="center"/>
    </xf>
    <xf numFmtId="0" fontId="26" fillId="14" borderId="56" xfId="0" applyFont="1" applyFill="1" applyBorder="1" applyAlignment="1">
      <alignment horizontal="center" vertical="center"/>
    </xf>
    <xf numFmtId="0" fontId="25" fillId="13" borderId="57" xfId="0" applyFont="1" applyFill="1" applyBorder="1" applyAlignment="1">
      <alignment vertical="center"/>
    </xf>
    <xf numFmtId="0" fontId="26" fillId="13" borderId="69" xfId="0" applyFont="1" applyFill="1" applyBorder="1" applyAlignment="1">
      <alignment vertical="center"/>
    </xf>
    <xf numFmtId="0" fontId="26" fillId="12" borderId="58" xfId="0" applyFont="1" applyFill="1" applyBorder="1" applyAlignment="1">
      <alignment vertical="center"/>
    </xf>
    <xf numFmtId="0" fontId="25" fillId="13" borderId="65" xfId="0" applyFont="1" applyFill="1" applyBorder="1" applyAlignment="1">
      <alignment vertical="center"/>
    </xf>
    <xf numFmtId="0" fontId="26" fillId="13" borderId="66" xfId="0" applyFont="1" applyFill="1" applyBorder="1" applyAlignment="1">
      <alignment vertical="center"/>
    </xf>
    <xf numFmtId="0" fontId="26" fillId="13" borderId="70" xfId="0" applyFont="1" applyFill="1" applyBorder="1" applyAlignment="1">
      <alignment vertical="center"/>
    </xf>
    <xf numFmtId="0" fontId="26" fillId="0" borderId="71" xfId="0" applyFont="1" applyBorder="1" applyAlignment="1">
      <alignment vertical="center"/>
    </xf>
    <xf numFmtId="0" fontId="25" fillId="0" borderId="57" xfId="0" applyFont="1" applyBorder="1" applyAlignment="1">
      <alignment vertical="center"/>
    </xf>
    <xf numFmtId="0" fontId="26" fillId="0" borderId="69" xfId="0" applyFont="1" applyBorder="1" applyAlignment="1">
      <alignment vertical="center"/>
    </xf>
    <xf numFmtId="0" fontId="26" fillId="0" borderId="72" xfId="0" applyFont="1" applyBorder="1" applyAlignment="1">
      <alignment vertical="center"/>
    </xf>
    <xf numFmtId="0" fontId="26" fillId="13" borderId="45" xfId="0" applyFont="1" applyFill="1" applyBorder="1" applyAlignment="1">
      <alignment vertical="center"/>
    </xf>
    <xf numFmtId="0" fontId="28" fillId="12" borderId="73" xfId="0" applyFont="1" applyFill="1" applyBorder="1" applyAlignment="1">
      <alignment horizontal="center"/>
    </xf>
    <xf numFmtId="0" fontId="28" fillId="12" borderId="66" xfId="0" applyFont="1" applyFill="1" applyBorder="1" applyAlignment="1">
      <alignment horizontal="center"/>
    </xf>
    <xf numFmtId="0" fontId="28" fillId="12" borderId="70" xfId="0" applyFont="1" applyFill="1" applyBorder="1" applyAlignment="1">
      <alignment horizontal="center"/>
    </xf>
    <xf numFmtId="0" fontId="29" fillId="0" borderId="0" xfId="0" applyFont="1"/>
    <xf numFmtId="0" fontId="29" fillId="0" borderId="74" xfId="0" applyFont="1" applyBorder="1" applyAlignment="1">
      <alignment vertical="center"/>
    </xf>
    <xf numFmtId="0" fontId="29" fillId="0" borderId="64" xfId="0" applyFont="1" applyBorder="1" applyAlignment="1">
      <alignment vertical="center"/>
    </xf>
    <xf numFmtId="0" fontId="29" fillId="0" borderId="71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11" borderId="74" xfId="0" applyFont="1" applyFill="1" applyBorder="1" applyAlignment="1">
      <alignment vertical="center"/>
    </xf>
    <xf numFmtId="0" fontId="29" fillId="11" borderId="64" xfId="0" applyFont="1" applyFill="1" applyBorder="1" applyAlignment="1">
      <alignment vertical="center"/>
    </xf>
    <xf numFmtId="0" fontId="29" fillId="11" borderId="71" xfId="0" applyFont="1" applyFill="1" applyBorder="1" applyAlignment="1">
      <alignment vertical="center"/>
    </xf>
    <xf numFmtId="0" fontId="30" fillId="11" borderId="74" xfId="0" applyFont="1" applyFill="1" applyBorder="1" applyAlignment="1">
      <alignment vertical="center"/>
    </xf>
    <xf numFmtId="0" fontId="30" fillId="11" borderId="64" xfId="0" applyFont="1" applyFill="1" applyBorder="1" applyAlignment="1">
      <alignment vertical="center"/>
    </xf>
    <xf numFmtId="0" fontId="30" fillId="11" borderId="71" xfId="0" applyFont="1" applyFill="1" applyBorder="1" applyAlignment="1">
      <alignment vertical="center"/>
    </xf>
    <xf numFmtId="0" fontId="29" fillId="11" borderId="75" xfId="0" applyFont="1" applyFill="1" applyBorder="1" applyAlignment="1">
      <alignment vertical="center"/>
    </xf>
    <xf numFmtId="0" fontId="29" fillId="11" borderId="69" xfId="0" applyFont="1" applyFill="1" applyBorder="1" applyAlignment="1">
      <alignment vertical="center"/>
    </xf>
    <xf numFmtId="0" fontId="29" fillId="11" borderId="7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31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13" fillId="8" borderId="17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57" xfId="0" applyFont="1" applyBorder="1" applyAlignment="1">
      <alignment horizontal="left" vertical="center"/>
    </xf>
    <xf numFmtId="0" fontId="13" fillId="8" borderId="20" xfId="0" applyFont="1" applyFill="1" applyBorder="1" applyAlignment="1">
      <alignment horizontal="left" vertical="center"/>
    </xf>
    <xf numFmtId="0" fontId="13" fillId="8" borderId="28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25" fillId="0" borderId="64" xfId="0" applyFont="1" applyBorder="1" applyAlignment="1">
      <alignment vertical="center"/>
    </xf>
    <xf numFmtId="0" fontId="25" fillId="13" borderId="64" xfId="0" applyFont="1" applyFill="1" applyBorder="1" applyAlignment="1">
      <alignment vertical="center"/>
    </xf>
    <xf numFmtId="0" fontId="25" fillId="0" borderId="64" xfId="0" applyFont="1" applyFill="1" applyBorder="1" applyAlignment="1">
      <alignment vertical="center"/>
    </xf>
    <xf numFmtId="0" fontId="26" fillId="0" borderId="64" xfId="0" applyFont="1" applyFill="1" applyBorder="1" applyAlignment="1">
      <alignment vertical="center"/>
    </xf>
    <xf numFmtId="0" fontId="26" fillId="0" borderId="73" xfId="0" applyFont="1" applyBorder="1" applyAlignment="1">
      <alignment horizontal="center" vertical="center"/>
    </xf>
    <xf numFmtId="0" fontId="25" fillId="0" borderId="66" xfId="0" applyFont="1" applyBorder="1" applyAlignment="1">
      <alignment vertical="center"/>
    </xf>
    <xf numFmtId="0" fontId="26" fillId="0" borderId="70" xfId="0" applyFont="1" applyBorder="1" applyAlignment="1">
      <alignment vertical="center"/>
    </xf>
    <xf numFmtId="0" fontId="26" fillId="0" borderId="74" xfId="0" applyFont="1" applyBorder="1" applyAlignment="1">
      <alignment horizontal="center" vertical="center"/>
    </xf>
    <xf numFmtId="0" fontId="26" fillId="0" borderId="71" xfId="0" applyFont="1" applyFill="1" applyBorder="1" applyAlignment="1">
      <alignment vertical="center"/>
    </xf>
    <xf numFmtId="0" fontId="26" fillId="13" borderId="71" xfId="0" applyFont="1" applyFill="1" applyBorder="1" applyAlignment="1">
      <alignment vertical="center"/>
    </xf>
    <xf numFmtId="0" fontId="26" fillId="0" borderId="75" xfId="0" applyFont="1" applyBorder="1" applyAlignment="1">
      <alignment horizontal="center" vertical="center"/>
    </xf>
    <xf numFmtId="0" fontId="25" fillId="13" borderId="69" xfId="0" applyFont="1" applyFill="1" applyBorder="1" applyAlignment="1">
      <alignment vertical="center"/>
    </xf>
    <xf numFmtId="0" fontId="26" fillId="13" borderId="72" xfId="0" applyFont="1" applyFill="1" applyBorder="1" applyAlignment="1">
      <alignment vertical="center"/>
    </xf>
    <xf numFmtId="0" fontId="26" fillId="0" borderId="82" xfId="0" applyFont="1" applyBorder="1" applyAlignment="1">
      <alignment horizontal="center" vertical="center"/>
    </xf>
    <xf numFmtId="0" fontId="25" fillId="13" borderId="43" xfId="0" applyFont="1" applyFill="1" applyBorder="1" applyAlignment="1">
      <alignment vertical="center"/>
    </xf>
    <xf numFmtId="0" fontId="26" fillId="13" borderId="83" xfId="0" applyFont="1" applyFill="1" applyBorder="1" applyAlignment="1">
      <alignment vertical="center"/>
    </xf>
    <xf numFmtId="0" fontId="26" fillId="14" borderId="73" xfId="0" applyFont="1" applyFill="1" applyBorder="1" applyAlignment="1">
      <alignment horizontal="center" vertical="center"/>
    </xf>
    <xf numFmtId="0" fontId="26" fillId="14" borderId="74" xfId="0" applyFont="1" applyFill="1" applyBorder="1" applyAlignment="1">
      <alignment horizontal="center" vertical="center"/>
    </xf>
    <xf numFmtId="0" fontId="25" fillId="0" borderId="69" xfId="0" applyFont="1" applyBorder="1" applyAlignment="1">
      <alignment vertical="center"/>
    </xf>
    <xf numFmtId="0" fontId="26" fillId="14" borderId="82" xfId="0" applyFont="1" applyFill="1" applyBorder="1" applyAlignment="1">
      <alignment horizontal="center" vertical="center"/>
    </xf>
    <xf numFmtId="0" fontId="25" fillId="0" borderId="43" xfId="0" applyFont="1" applyBorder="1" applyAlignment="1">
      <alignment vertical="center"/>
    </xf>
    <xf numFmtId="0" fontId="26" fillId="0" borderId="43" xfId="0" applyFont="1" applyBorder="1" applyAlignment="1">
      <alignment vertical="center"/>
    </xf>
    <xf numFmtId="0" fontId="26" fillId="0" borderId="83" xfId="0" applyFont="1" applyBorder="1" applyAlignment="1">
      <alignment vertical="center"/>
    </xf>
    <xf numFmtId="0" fontId="26" fillId="0" borderId="73" xfId="0" applyFont="1" applyFill="1" applyBorder="1" applyAlignment="1">
      <alignment horizontal="center" vertical="center"/>
    </xf>
    <xf numFmtId="0" fontId="26" fillId="0" borderId="74" xfId="0" applyFont="1" applyFill="1" applyBorder="1" applyAlignment="1">
      <alignment horizontal="center" vertical="center"/>
    </xf>
    <xf numFmtId="0" fontId="26" fillId="12" borderId="71" xfId="0" applyFont="1" applyFill="1" applyBorder="1" applyAlignment="1">
      <alignment vertical="center"/>
    </xf>
    <xf numFmtId="0" fontId="26" fillId="0" borderId="75" xfId="0" applyFont="1" applyFill="1" applyBorder="1" applyAlignment="1">
      <alignment horizontal="center" vertical="center"/>
    </xf>
    <xf numFmtId="0" fontId="26" fillId="12" borderId="72" xfId="0" applyFont="1" applyFill="1" applyBorder="1" applyAlignment="1">
      <alignment vertical="center"/>
    </xf>
    <xf numFmtId="0" fontId="26" fillId="0" borderId="66" xfId="0" applyFont="1" applyFill="1" applyBorder="1" applyAlignment="1">
      <alignment vertical="center"/>
    </xf>
    <xf numFmtId="0" fontId="25" fillId="0" borderId="69" xfId="0" applyFont="1" applyFill="1" applyBorder="1" applyAlignment="1">
      <alignment vertical="center"/>
    </xf>
    <xf numFmtId="0" fontId="26" fillId="0" borderId="69" xfId="0" applyFont="1" applyFill="1" applyBorder="1" applyAlignment="1">
      <alignment vertical="center"/>
    </xf>
    <xf numFmtId="0" fontId="26" fillId="0" borderId="72" xfId="0" applyFont="1" applyFill="1" applyBorder="1" applyAlignment="1">
      <alignment vertical="center"/>
    </xf>
    <xf numFmtId="0" fontId="25" fillId="13" borderId="66" xfId="0" applyFont="1" applyFill="1" applyBorder="1" applyAlignment="1">
      <alignment vertical="center"/>
    </xf>
    <xf numFmtId="0" fontId="26" fillId="0" borderId="45" xfId="0" applyFont="1" applyFill="1" applyBorder="1" applyAlignment="1">
      <alignment vertical="center"/>
    </xf>
    <xf numFmtId="0" fontId="0" fillId="0" borderId="64" xfId="0" applyFill="1" applyBorder="1"/>
    <xf numFmtId="0" fontId="26" fillId="15" borderId="47" xfId="0" applyFont="1" applyFill="1" applyBorder="1" applyAlignment="1">
      <alignment horizontal="center" vertical="center"/>
    </xf>
    <xf numFmtId="0" fontId="25" fillId="0" borderId="65" xfId="0" applyFont="1" applyFill="1" applyBorder="1" applyAlignment="1">
      <alignment vertical="center"/>
    </xf>
    <xf numFmtId="0" fontId="26" fillId="15" borderId="50" xfId="0" applyFont="1" applyFill="1" applyBorder="1" applyAlignment="1">
      <alignment horizontal="center" vertical="center"/>
    </xf>
    <xf numFmtId="0" fontId="26" fillId="15" borderId="56" xfId="0" applyFont="1" applyFill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0" fillId="0" borderId="66" xfId="0" applyFill="1" applyBorder="1"/>
    <xf numFmtId="0" fontId="26" fillId="0" borderId="50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6" fillId="13" borderId="81" xfId="0" applyFont="1" applyFill="1" applyBorder="1" applyAlignment="1">
      <alignment vertical="center"/>
    </xf>
    <xf numFmtId="0" fontId="26" fillId="0" borderId="81" xfId="0" applyFont="1" applyFill="1" applyBorder="1" applyAlignment="1">
      <alignment vertical="center"/>
    </xf>
    <xf numFmtId="0" fontId="26" fillId="12" borderId="70" xfId="0" applyFont="1" applyFill="1" applyBorder="1" applyAlignment="1">
      <alignment vertical="center"/>
    </xf>
    <xf numFmtId="0" fontId="25" fillId="16" borderId="0" xfId="0" applyFont="1" applyFill="1" applyAlignment="1">
      <alignment horizontal="center" vertical="center"/>
    </xf>
    <xf numFmtId="0" fontId="25" fillId="16" borderId="0" xfId="0" applyFont="1" applyFill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3" fillId="0" borderId="64" xfId="0" applyFont="1" applyBorder="1" applyAlignment="1">
      <alignment horizontal="center"/>
    </xf>
    <xf numFmtId="0" fontId="33" fillId="0" borderId="64" xfId="0" applyFont="1" applyBorder="1" applyAlignment="1">
      <alignment horizontal="center" wrapText="1"/>
    </xf>
    <xf numFmtId="0" fontId="33" fillId="16" borderId="64" xfId="0" applyFont="1" applyFill="1" applyBorder="1" applyAlignment="1">
      <alignment horizontal="center"/>
    </xf>
    <xf numFmtId="0" fontId="33" fillId="0" borderId="45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3" xfId="0" applyFont="1" applyBorder="1" applyAlignment="1">
      <alignment horizontal="center" wrapText="1"/>
    </xf>
    <xf numFmtId="0" fontId="33" fillId="0" borderId="64" xfId="0" applyFont="1" applyBorder="1"/>
    <xf numFmtId="0" fontId="37" fillId="0" borderId="64" xfId="0" applyFont="1" applyBorder="1" applyAlignment="1">
      <alignment horizontal="center" vertical="center"/>
    </xf>
    <xf numFmtId="0" fontId="38" fillId="0" borderId="64" xfId="0" applyFont="1" applyBorder="1" applyAlignment="1">
      <alignment horizontal="center" vertical="center"/>
    </xf>
    <xf numFmtId="0" fontId="38" fillId="0" borderId="45" xfId="0" applyFont="1" applyBorder="1" applyAlignment="1">
      <alignment horizontal="center" vertical="center"/>
    </xf>
    <xf numFmtId="0" fontId="33" fillId="11" borderId="43" xfId="0" applyFont="1" applyFill="1" applyBorder="1" applyAlignment="1">
      <alignment horizontal="center"/>
    </xf>
    <xf numFmtId="0" fontId="33" fillId="11" borderId="64" xfId="0" applyFont="1" applyFill="1" applyBorder="1" applyAlignment="1">
      <alignment horizontal="center"/>
    </xf>
    <xf numFmtId="0" fontId="33" fillId="0" borderId="0" xfId="0" applyFont="1" applyBorder="1"/>
    <xf numFmtId="0" fontId="39" fillId="0" borderId="0" xfId="0" applyFont="1" applyBorder="1"/>
    <xf numFmtId="0" fontId="36" fillId="0" borderId="0" xfId="0" applyFont="1" applyBorder="1" applyAlignment="1">
      <alignment vertical="center" wrapText="1"/>
    </xf>
    <xf numFmtId="0" fontId="35" fillId="0" borderId="0" xfId="0" applyFont="1" applyBorder="1"/>
    <xf numFmtId="0" fontId="40" fillId="12" borderId="0" xfId="0" applyFont="1" applyFill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0" fontId="33" fillId="0" borderId="43" xfId="0" applyFont="1" applyBorder="1"/>
    <xf numFmtId="0" fontId="37" fillId="0" borderId="43" xfId="0" applyFont="1" applyBorder="1" applyAlignment="1">
      <alignment horizontal="center" vertical="center"/>
    </xf>
    <xf numFmtId="0" fontId="41" fillId="0" borderId="64" xfId="0" applyFont="1" applyBorder="1" applyAlignment="1">
      <alignment horizontal="center" wrapText="1"/>
    </xf>
    <xf numFmtId="0" fontId="42" fillId="0" borderId="64" xfId="0" applyFont="1" applyBorder="1" applyAlignment="1">
      <alignment horizontal="center"/>
    </xf>
    <xf numFmtId="0" fontId="43" fillId="0" borderId="11" xfId="2" applyFont="1" applyBorder="1" applyAlignment="1">
      <alignment horizontal="center" vertical="center"/>
    </xf>
    <xf numFmtId="0" fontId="44" fillId="4" borderId="12" xfId="1" applyFont="1" applyFill="1" applyBorder="1" applyAlignment="1">
      <alignment horizontal="center" vertical="center"/>
    </xf>
    <xf numFmtId="0" fontId="43" fillId="0" borderId="2" xfId="2" applyFont="1" applyBorder="1" applyAlignment="1">
      <alignment horizontal="center" vertical="center"/>
    </xf>
    <xf numFmtId="0" fontId="43" fillId="0" borderId="51" xfId="2" applyFont="1" applyBorder="1" applyAlignment="1">
      <alignment horizontal="center" vertical="center"/>
    </xf>
    <xf numFmtId="0" fontId="43" fillId="0" borderId="61" xfId="2" applyFont="1" applyBorder="1" applyAlignment="1">
      <alignment horizontal="center" vertical="center"/>
    </xf>
    <xf numFmtId="0" fontId="43" fillId="0" borderId="57" xfId="2" applyFont="1" applyBorder="1" applyAlignment="1">
      <alignment horizontal="center" vertical="center"/>
    </xf>
    <xf numFmtId="0" fontId="43" fillId="0" borderId="58" xfId="2" applyFont="1" applyBorder="1" applyAlignment="1">
      <alignment horizontal="center" vertical="center"/>
    </xf>
    <xf numFmtId="0" fontId="44" fillId="4" borderId="17" xfId="1" applyFont="1" applyFill="1" applyBorder="1" applyAlignment="1">
      <alignment horizontal="center" vertical="center"/>
    </xf>
    <xf numFmtId="0" fontId="44" fillId="4" borderId="4" xfId="1" applyFont="1" applyFill="1" applyBorder="1" applyAlignment="1">
      <alignment horizontal="center" vertical="center"/>
    </xf>
    <xf numFmtId="0" fontId="44" fillId="4" borderId="15" xfId="1" applyFont="1" applyFill="1" applyBorder="1" applyAlignment="1">
      <alignment horizontal="center" vertical="center"/>
    </xf>
    <xf numFmtId="0" fontId="44" fillId="8" borderId="17" xfId="0" applyFont="1" applyFill="1" applyBorder="1" applyAlignment="1">
      <alignment horizontal="center" vertical="center"/>
    </xf>
    <xf numFmtId="0" fontId="44" fillId="8" borderId="12" xfId="0" applyFont="1" applyFill="1" applyBorder="1" applyAlignment="1">
      <alignment horizontal="center" vertical="center"/>
    </xf>
    <xf numFmtId="0" fontId="43" fillId="0" borderId="57" xfId="2" applyFont="1" applyFill="1" applyBorder="1" applyAlignment="1">
      <alignment horizontal="center" vertical="center"/>
    </xf>
    <xf numFmtId="0" fontId="33" fillId="0" borderId="0" xfId="0" applyFont="1" applyAlignment="1"/>
    <xf numFmtId="0" fontId="49" fillId="0" borderId="2" xfId="0" applyFont="1" applyBorder="1" applyAlignment="1">
      <alignment horizontal="center" vertical="center" wrapText="1"/>
    </xf>
    <xf numFmtId="0" fontId="49" fillId="0" borderId="51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0" fontId="51" fillId="8" borderId="20" xfId="0" applyFont="1" applyFill="1" applyBorder="1" applyAlignment="1">
      <alignment horizontal="center" vertical="center"/>
    </xf>
    <xf numFmtId="0" fontId="51" fillId="8" borderId="31" xfId="0" applyFont="1" applyFill="1" applyBorder="1" applyAlignment="1">
      <alignment horizontal="center" vertical="center"/>
    </xf>
    <xf numFmtId="0" fontId="51" fillId="8" borderId="17" xfId="0" applyFont="1" applyFill="1" applyBorder="1" applyAlignment="1">
      <alignment horizontal="center" vertical="center"/>
    </xf>
    <xf numFmtId="0" fontId="51" fillId="8" borderId="12" xfId="0" applyFont="1" applyFill="1" applyBorder="1" applyAlignment="1">
      <alignment horizontal="center" vertical="center"/>
    </xf>
    <xf numFmtId="0" fontId="51" fillId="8" borderId="28" xfId="0" applyFont="1" applyFill="1" applyBorder="1" applyAlignment="1">
      <alignment horizontal="center" vertical="center"/>
    </xf>
    <xf numFmtId="0" fontId="51" fillId="8" borderId="33" xfId="0" applyFont="1" applyFill="1" applyBorder="1" applyAlignment="1">
      <alignment horizontal="center" vertical="center"/>
    </xf>
    <xf numFmtId="0" fontId="12" fillId="2" borderId="3" xfId="1" applyFont="1" applyBorder="1" applyAlignment="1">
      <alignment horizontal="center" vertical="center"/>
    </xf>
    <xf numFmtId="0" fontId="12" fillId="2" borderId="16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4" borderId="48" xfId="2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 vertical="center"/>
    </xf>
    <xf numFmtId="0" fontId="9" fillId="4" borderId="51" xfId="2" applyFont="1" applyFill="1" applyBorder="1" applyAlignment="1">
      <alignment horizontal="center" vertical="center"/>
    </xf>
    <xf numFmtId="0" fontId="9" fillId="4" borderId="6" xfId="2" applyFont="1" applyFill="1" applyBorder="1" applyAlignment="1">
      <alignment horizontal="center" vertical="center"/>
    </xf>
    <xf numFmtId="0" fontId="9" fillId="4" borderId="55" xfId="2" applyFont="1" applyFill="1" applyBorder="1" applyAlignment="1">
      <alignment horizontal="center" vertical="center"/>
    </xf>
    <xf numFmtId="0" fontId="12" fillId="2" borderId="4" xfId="1" applyFont="1" applyBorder="1" applyAlignment="1">
      <alignment horizontal="center" vertical="center"/>
    </xf>
    <xf numFmtId="0" fontId="12" fillId="2" borderId="15" xfId="1" applyFont="1" applyBorder="1" applyAlignment="1">
      <alignment horizontal="center" vertical="center"/>
    </xf>
    <xf numFmtId="0" fontId="44" fillId="4" borderId="76" xfId="1" applyFont="1" applyFill="1" applyBorder="1" applyAlignment="1">
      <alignment horizontal="center" vertical="center"/>
    </xf>
    <xf numFmtId="0" fontId="44" fillId="4" borderId="7" xfId="1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5" borderId="18" xfId="1" applyFont="1" applyFill="1" applyBorder="1" applyAlignment="1">
      <alignment horizontal="center" vertical="center"/>
    </xf>
    <xf numFmtId="0" fontId="13" fillId="5" borderId="19" xfId="1" applyFont="1" applyFill="1" applyBorder="1" applyAlignment="1">
      <alignment horizontal="center" vertical="center"/>
    </xf>
    <xf numFmtId="0" fontId="13" fillId="5" borderId="0" xfId="1" applyFont="1" applyFill="1" applyBorder="1" applyAlignment="1">
      <alignment horizontal="center" vertical="center"/>
    </xf>
    <xf numFmtId="0" fontId="13" fillId="5" borderId="63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4" fillId="4" borderId="20" xfId="1" applyFont="1" applyFill="1" applyBorder="1" applyAlignment="1">
      <alignment horizontal="center" vertical="center"/>
    </xf>
    <xf numFmtId="0" fontId="44" fillId="4" borderId="21" xfId="1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12" fillId="2" borderId="13" xfId="1" applyFont="1" applyBorder="1" applyAlignment="1">
      <alignment horizontal="center" vertical="center"/>
    </xf>
    <xf numFmtId="0" fontId="12" fillId="2" borderId="14" xfId="1" applyFont="1" applyBorder="1" applyAlignment="1">
      <alignment horizontal="center" vertical="center"/>
    </xf>
    <xf numFmtId="0" fontId="44" fillId="4" borderId="28" xfId="1" applyFont="1" applyFill="1" applyBorder="1" applyAlignment="1">
      <alignment horizontal="center" vertical="center"/>
    </xf>
    <xf numFmtId="0" fontId="44" fillId="4" borderId="29" xfId="1" applyFont="1" applyFill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 wrapText="1"/>
    </xf>
    <xf numFmtId="0" fontId="47" fillId="0" borderId="53" xfId="0" applyFont="1" applyBorder="1" applyAlignment="1">
      <alignment horizontal="center" vertical="center" wrapText="1"/>
    </xf>
    <xf numFmtId="0" fontId="48" fillId="8" borderId="48" xfId="0" applyFont="1" applyFill="1" applyBorder="1" applyAlignment="1">
      <alignment horizontal="center" vertical="center"/>
    </xf>
    <xf numFmtId="0" fontId="48" fillId="8" borderId="49" xfId="0" applyFont="1" applyFill="1" applyBorder="1" applyAlignment="1">
      <alignment horizontal="center" vertical="center"/>
    </xf>
    <xf numFmtId="0" fontId="48" fillId="8" borderId="35" xfId="0" applyFont="1" applyFill="1" applyBorder="1" applyAlignment="1">
      <alignment horizontal="center" vertical="center"/>
    </xf>
    <xf numFmtId="0" fontId="48" fillId="8" borderId="52" xfId="0" applyFont="1" applyFill="1" applyBorder="1" applyAlignment="1">
      <alignment horizontal="center" vertical="center"/>
    </xf>
    <xf numFmtId="0" fontId="50" fillId="9" borderId="13" xfId="0" applyFont="1" applyFill="1" applyBorder="1" applyAlignment="1">
      <alignment horizontal="center" vertical="center"/>
    </xf>
    <xf numFmtId="0" fontId="50" fillId="9" borderId="30" xfId="0" applyFont="1" applyFill="1" applyBorder="1" applyAlignment="1">
      <alignment horizontal="center" vertical="center"/>
    </xf>
    <xf numFmtId="0" fontId="47" fillId="0" borderId="54" xfId="0" applyFont="1" applyBorder="1" applyAlignment="1">
      <alignment horizontal="center" vertical="center" wrapText="1"/>
    </xf>
    <xf numFmtId="0" fontId="47" fillId="0" borderId="56" xfId="0" applyFont="1" applyBorder="1" applyAlignment="1">
      <alignment horizontal="center" vertical="center" wrapText="1"/>
    </xf>
    <xf numFmtId="0" fontId="48" fillId="8" borderId="6" xfId="0" applyFont="1" applyFill="1" applyBorder="1" applyAlignment="1">
      <alignment horizontal="center" vertical="center"/>
    </xf>
    <xf numFmtId="0" fontId="48" fillId="8" borderId="55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vertical="center"/>
    </xf>
    <xf numFmtId="0" fontId="48" fillId="8" borderId="51" xfId="0" applyFont="1" applyFill="1" applyBorder="1" applyAlignment="1">
      <alignment horizontal="center" vertical="center"/>
    </xf>
    <xf numFmtId="0" fontId="47" fillId="0" borderId="38" xfId="0" applyFont="1" applyBorder="1" applyAlignment="1">
      <alignment horizontal="center" vertical="center" wrapText="1"/>
    </xf>
    <xf numFmtId="0" fontId="47" fillId="0" borderId="39" xfId="0" applyFont="1" applyBorder="1" applyAlignment="1">
      <alignment horizontal="center" vertical="center" wrapText="1"/>
    </xf>
    <xf numFmtId="0" fontId="50" fillId="9" borderId="4" xfId="0" applyFont="1" applyFill="1" applyBorder="1" applyAlignment="1">
      <alignment horizontal="center" vertical="center"/>
    </xf>
    <xf numFmtId="0" fontId="50" fillId="9" borderId="46" xfId="0" applyFont="1" applyFill="1" applyBorder="1" applyAlignment="1">
      <alignment horizontal="center" vertical="center"/>
    </xf>
    <xf numFmtId="0" fontId="50" fillId="9" borderId="3" xfId="0" applyFont="1" applyFill="1" applyBorder="1" applyAlignment="1">
      <alignment horizontal="center" vertical="center"/>
    </xf>
    <xf numFmtId="0" fontId="50" fillId="9" borderId="32" xfId="0" applyFont="1" applyFill="1" applyBorder="1" applyAlignment="1">
      <alignment horizontal="center" vertical="center"/>
    </xf>
    <xf numFmtId="0" fontId="47" fillId="0" borderId="37" xfId="0" applyFont="1" applyBorder="1" applyAlignment="1">
      <alignment horizontal="center" vertical="center" wrapText="1"/>
    </xf>
    <xf numFmtId="0" fontId="51" fillId="8" borderId="41" xfId="0" applyFont="1" applyFill="1" applyBorder="1" applyAlignment="1">
      <alignment horizontal="center" vertical="center"/>
    </xf>
    <xf numFmtId="0" fontId="51" fillId="8" borderId="42" xfId="0" applyFont="1" applyFill="1" applyBorder="1" applyAlignment="1">
      <alignment horizontal="center" vertical="center"/>
    </xf>
    <xf numFmtId="0" fontId="51" fillId="8" borderId="40" xfId="0" applyFont="1" applyFill="1" applyBorder="1" applyAlignment="1">
      <alignment horizontal="center" vertical="center"/>
    </xf>
    <xf numFmtId="0" fontId="51" fillId="8" borderId="34" xfId="0" applyFont="1" applyFill="1" applyBorder="1" applyAlignment="1">
      <alignment horizontal="center" vertical="center"/>
    </xf>
    <xf numFmtId="0" fontId="47" fillId="0" borderId="36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51" fillId="10" borderId="18" xfId="0" applyFont="1" applyFill="1" applyBorder="1" applyAlignment="1">
      <alignment horizontal="center" vertical="center"/>
    </xf>
    <xf numFmtId="0" fontId="51" fillId="10" borderId="34" xfId="0" applyFont="1" applyFill="1" applyBorder="1" applyAlignment="1">
      <alignment horizontal="center" vertical="center"/>
    </xf>
    <xf numFmtId="0" fontId="51" fillId="10" borderId="0" xfId="0" applyFont="1" applyFill="1" applyBorder="1" applyAlignment="1">
      <alignment horizontal="center" vertical="center"/>
    </xf>
    <xf numFmtId="0" fontId="51" fillId="10" borderId="59" xfId="0" applyFont="1" applyFill="1" applyBorder="1" applyAlignment="1">
      <alignment horizontal="center" vertical="center"/>
    </xf>
    <xf numFmtId="0" fontId="14" fillId="6" borderId="24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4" fillId="6" borderId="26" xfId="0" applyFont="1" applyFill="1" applyBorder="1" applyAlignment="1">
      <alignment horizontal="center" vertical="center" wrapText="1"/>
    </xf>
    <xf numFmtId="0" fontId="14" fillId="6" borderId="27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45" fillId="2" borderId="3" xfId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9" borderId="46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13" fillId="8" borderId="41" xfId="0" applyFont="1" applyFill="1" applyBorder="1" applyAlignment="1">
      <alignment horizontal="center" vertical="center"/>
    </xf>
    <xf numFmtId="0" fontId="13" fillId="8" borderId="42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13" fillId="8" borderId="40" xfId="0" applyFont="1" applyFill="1" applyBorder="1" applyAlignment="1">
      <alignment horizontal="center" vertical="center"/>
    </xf>
    <xf numFmtId="0" fontId="13" fillId="8" borderId="34" xfId="0" applyFont="1" applyFill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/>
    </xf>
    <xf numFmtId="0" fontId="13" fillId="10" borderId="34" xfId="0" applyFont="1" applyFill="1" applyBorder="1" applyAlignment="1">
      <alignment horizontal="center" vertical="center"/>
    </xf>
    <xf numFmtId="0" fontId="13" fillId="10" borderId="0" xfId="0" applyFont="1" applyFill="1" applyBorder="1" applyAlignment="1">
      <alignment horizontal="center" vertical="center"/>
    </xf>
    <xf numFmtId="0" fontId="13" fillId="10" borderId="59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9" fillId="4" borderId="78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/>
    </xf>
    <xf numFmtId="0" fontId="9" fillId="4" borderId="79" xfId="2" applyFont="1" applyFill="1" applyBorder="1" applyAlignment="1">
      <alignment horizontal="center" vertical="center"/>
    </xf>
    <xf numFmtId="0" fontId="9" fillId="4" borderId="80" xfId="2" applyFont="1" applyFill="1" applyBorder="1" applyAlignment="1">
      <alignment horizontal="center" vertical="center"/>
    </xf>
    <xf numFmtId="0" fontId="9" fillId="4" borderId="77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27" fillId="0" borderId="50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9" fillId="8" borderId="48" xfId="0" applyFont="1" applyFill="1" applyBorder="1" applyAlignment="1">
      <alignment horizontal="center" vertical="center"/>
    </xf>
    <xf numFmtId="0" fontId="9" fillId="8" borderId="49" xfId="0" applyFont="1" applyFill="1" applyBorder="1" applyAlignment="1">
      <alignment horizontal="center" vertical="center"/>
    </xf>
    <xf numFmtId="0" fontId="9" fillId="8" borderId="35" xfId="0" applyFont="1" applyFill="1" applyBorder="1" applyAlignment="1">
      <alignment horizontal="center" vertical="center"/>
    </xf>
    <xf numFmtId="0" fontId="9" fillId="8" borderId="52" xfId="0" applyFont="1" applyFill="1" applyBorder="1" applyAlignment="1">
      <alignment horizontal="center" vertical="center"/>
    </xf>
    <xf numFmtId="0" fontId="34" fillId="0" borderId="84" xfId="0" applyFont="1" applyBorder="1" applyAlignment="1">
      <alignment horizontal="center"/>
    </xf>
    <xf numFmtId="0" fontId="34" fillId="0" borderId="85" xfId="0" applyFont="1" applyBorder="1" applyAlignment="1">
      <alignment horizontal="center"/>
    </xf>
    <xf numFmtId="0" fontId="34" fillId="0" borderId="86" xfId="0" applyFont="1" applyBorder="1" applyAlignment="1">
      <alignment horizontal="center"/>
    </xf>
    <xf numFmtId="0" fontId="33" fillId="0" borderId="0" xfId="0" applyFont="1" applyAlignment="1">
      <alignment horizontal="center"/>
    </xf>
  </cellXfs>
  <cellStyles count="857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Input" xfId="1" builtinId="20"/>
    <cellStyle name="Linked Cell" xfId="2" builtinId="2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Warm-</a:t>
                    </a:r>
                    <a:br>
                      <a:rPr lang="en-US"/>
                    </a:br>
                    <a:r>
                      <a:rPr lang="en-US"/>
                      <a:t>Up
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Wrap </a:t>
                    </a:r>
                    <a:br>
                      <a:rPr lang="en-US"/>
                    </a:br>
                    <a:r>
                      <a:rPr lang="en-US"/>
                      <a:t>Up
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Curriculum_TI!$J$5:$J$9</c:f>
              <c:strCache>
                <c:ptCount val="5"/>
                <c:pt idx="0">
                  <c:v>Warm-Up</c:v>
                </c:pt>
                <c:pt idx="1">
                  <c:v>New Material</c:v>
                </c:pt>
                <c:pt idx="2">
                  <c:v>Application</c:v>
                </c:pt>
                <c:pt idx="3">
                  <c:v>Hands-On Demo (or Energizer)</c:v>
                </c:pt>
                <c:pt idx="4">
                  <c:v>Wrap-Up</c:v>
                </c:pt>
              </c:strCache>
            </c:strRef>
          </c:cat>
          <c:val>
            <c:numRef>
              <c:f>Curriculum_TI!$K$5:$K$9</c:f>
              <c:numCache>
                <c:formatCode>General</c:formatCode>
                <c:ptCount val="5"/>
                <c:pt idx="0">
                  <c:v>8</c:v>
                </c:pt>
                <c:pt idx="1">
                  <c:v>25</c:v>
                </c:pt>
                <c:pt idx="2">
                  <c:v>42</c:v>
                </c:pt>
                <c:pt idx="3">
                  <c:v>17</c:v>
                </c:pt>
                <c:pt idx="4">
                  <c:v>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effectLst>
          <a:glow rad="127000">
            <a:schemeClr val="accent6">
              <a:alpha val="75000"/>
            </a:schemeClr>
          </a:glow>
          <a:softEdge rad="127000"/>
        </a:effectLst>
      </c:spPr>
    </c:plotArea>
    <c:plotVisOnly val="1"/>
    <c:dispBlanksAs val="gap"/>
    <c:showDLblsOverMax val="0"/>
  </c:chart>
  <c:txPr>
    <a:bodyPr/>
    <a:lstStyle/>
    <a:p>
      <a:pPr>
        <a:defRPr sz="2400" b="1">
          <a:latin typeface="Abadi MT Condensed Extra Bold"/>
          <a:cs typeface="Abadi MT Condensed Extra Bold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1104900</xdr:colOff>
      <xdr:row>17</xdr:row>
      <xdr:rowOff>228600</xdr:rowOff>
    </xdr:from>
    <xdr:to>
      <xdr:col>16</xdr:col>
      <xdr:colOff>482600</xdr:colOff>
      <xdr:row>40</xdr:row>
      <xdr:rowOff>127000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75" zoomScaleNormal="75" zoomScalePageLayoutView="75" workbookViewId="0">
      <pane xSplit="2" ySplit="1" topLeftCell="C2" activePane="bottomRight" state="frozen"/>
      <selection pane="topRight" activeCell="D1" sqref="D1"/>
      <selection pane="bottomLeft" activeCell="A4" sqref="A4"/>
      <selection pane="bottomRight" activeCell="C3" sqref="C3"/>
    </sheetView>
  </sheetViews>
  <sheetFormatPr defaultColWidth="10.875" defaultRowHeight="26.25"/>
  <cols>
    <col min="1" max="1" width="8.625" style="4" customWidth="1"/>
    <col min="2" max="2" width="13.125" style="1" customWidth="1"/>
    <col min="3" max="3" width="60.875" style="3" bestFit="1" customWidth="1"/>
    <col min="4" max="4" width="58" style="3" bestFit="1" customWidth="1"/>
    <col min="5" max="5" width="9.125" style="7" bestFit="1" customWidth="1"/>
    <col min="6" max="6" width="14.625" style="18" bestFit="1" customWidth="1"/>
    <col min="7" max="7" width="7.5" style="16" bestFit="1" customWidth="1"/>
    <col min="8" max="8" width="33.375" style="2" customWidth="1"/>
    <col min="9" max="9" width="10.875" style="2"/>
    <col min="10" max="10" width="15.5" style="2" customWidth="1"/>
    <col min="11" max="16384" width="10.875" style="2"/>
  </cols>
  <sheetData>
    <row r="1" spans="1:11" s="5" customFormat="1" ht="21" thickBot="1">
      <c r="B1" s="225" t="s">
        <v>19</v>
      </c>
      <c r="C1" s="225"/>
      <c r="D1" s="225"/>
      <c r="E1" s="5" t="s">
        <v>20</v>
      </c>
      <c r="F1" s="17" t="s">
        <v>21</v>
      </c>
      <c r="G1" s="15" t="s">
        <v>23</v>
      </c>
    </row>
    <row r="2" spans="1:11" ht="30.75" thickBot="1">
      <c r="A2" s="8" t="s">
        <v>1</v>
      </c>
      <c r="B2" s="217" t="s">
        <v>10</v>
      </c>
      <c r="C2" s="207" t="s">
        <v>54</v>
      </c>
      <c r="D2" s="208"/>
      <c r="G2" s="16">
        <f>SUM(G3:G27)</f>
        <v>48.5</v>
      </c>
    </row>
    <row r="3" spans="1:11" ht="27.75" thickTop="1" thickBot="1">
      <c r="A3" s="4" t="s">
        <v>101</v>
      </c>
      <c r="B3" s="218"/>
      <c r="C3" s="180" t="s">
        <v>288</v>
      </c>
      <c r="D3" s="181" t="s">
        <v>289</v>
      </c>
      <c r="E3" s="7">
        <v>140</v>
      </c>
      <c r="F3" s="18">
        <f>E3+(E3*0.5)</f>
        <v>210</v>
      </c>
      <c r="G3" s="16">
        <f>F3/60</f>
        <v>3.5</v>
      </c>
    </row>
    <row r="4" spans="1:11" ht="27.75" thickTop="1" thickBot="1">
      <c r="A4"/>
      <c r="B4" s="218"/>
      <c r="C4" s="209" t="s">
        <v>55</v>
      </c>
      <c r="D4" s="210"/>
    </row>
    <row r="5" spans="1:11" ht="27" thickTop="1">
      <c r="A5" s="19" t="s">
        <v>101</v>
      </c>
      <c r="B5" s="228"/>
      <c r="C5" s="178" t="s">
        <v>290</v>
      </c>
      <c r="D5" s="182" t="s">
        <v>291</v>
      </c>
      <c r="E5" s="7">
        <f>60+65</f>
        <v>125</v>
      </c>
      <c r="F5" s="18">
        <f>E5+(E5*0.5)</f>
        <v>187.5</v>
      </c>
      <c r="G5" s="16">
        <f>F5/60</f>
        <v>3.125</v>
      </c>
      <c r="J5" s="2" t="s">
        <v>97</v>
      </c>
      <c r="K5" s="2">
        <v>8</v>
      </c>
    </row>
    <row r="6" spans="1:11" ht="27" thickBot="1">
      <c r="A6"/>
      <c r="B6" s="229" t="s">
        <v>11</v>
      </c>
      <c r="C6" s="211" t="s">
        <v>265</v>
      </c>
      <c r="D6" s="212"/>
      <c r="J6" s="2" t="s">
        <v>98</v>
      </c>
      <c r="K6" s="2">
        <v>25</v>
      </c>
    </row>
    <row r="7" spans="1:11" ht="27.75" thickTop="1" thickBot="1">
      <c r="A7" s="19" t="s">
        <v>101</v>
      </c>
      <c r="B7" s="218"/>
      <c r="C7" s="178" t="s">
        <v>292</v>
      </c>
      <c r="D7" s="181" t="s">
        <v>293</v>
      </c>
      <c r="E7" s="7">
        <f>65+70</f>
        <v>135</v>
      </c>
      <c r="F7" s="18">
        <f>E7+(E7*0.5)</f>
        <v>202.5</v>
      </c>
      <c r="G7" s="16">
        <f>F7/60</f>
        <v>3.375</v>
      </c>
      <c r="J7" s="2" t="s">
        <v>100</v>
      </c>
      <c r="K7" s="2">
        <v>42</v>
      </c>
    </row>
    <row r="8" spans="1:11" ht="27.75" thickTop="1" thickBot="1">
      <c r="A8" s="6"/>
      <c r="B8" s="218"/>
      <c r="C8" s="209" t="s">
        <v>65</v>
      </c>
      <c r="D8" s="210"/>
      <c r="J8" s="2" t="s">
        <v>99</v>
      </c>
      <c r="K8" s="2">
        <v>17</v>
      </c>
    </row>
    <row r="9" spans="1:11" ht="27.75" thickTop="1" thickBot="1">
      <c r="A9" s="19" t="s">
        <v>101</v>
      </c>
      <c r="B9" s="219"/>
      <c r="C9" s="183" t="s">
        <v>294</v>
      </c>
      <c r="D9" s="184" t="s">
        <v>295</v>
      </c>
      <c r="E9" s="7">
        <f>65+80</f>
        <v>145</v>
      </c>
      <c r="F9" s="18">
        <f>E9+(E9*0.5)</f>
        <v>217.5</v>
      </c>
      <c r="G9" s="16">
        <f>F9/60</f>
        <v>3.625</v>
      </c>
      <c r="J9" s="2" t="s">
        <v>264</v>
      </c>
      <c r="K9" s="2">
        <v>8</v>
      </c>
    </row>
    <row r="10" spans="1:11">
      <c r="A10" s="6"/>
      <c r="B10" s="205" t="s">
        <v>280</v>
      </c>
      <c r="C10" s="213" t="s">
        <v>56</v>
      </c>
      <c r="D10" s="214"/>
    </row>
    <row r="11" spans="1:11" ht="27" thickBot="1">
      <c r="A11" s="19" t="s">
        <v>102</v>
      </c>
      <c r="B11" s="205"/>
      <c r="C11" s="226" t="s">
        <v>296</v>
      </c>
      <c r="D11" s="227"/>
      <c r="E11" s="7">
        <f>65+70+75</f>
        <v>210</v>
      </c>
      <c r="F11" s="18">
        <f>E11+(E11*0.5)</f>
        <v>315</v>
      </c>
      <c r="G11" s="16">
        <f>F11/60</f>
        <v>5.25</v>
      </c>
      <c r="H11" s="48"/>
    </row>
    <row r="12" spans="1:11" ht="27" thickTop="1">
      <c r="A12" s="6"/>
      <c r="B12" s="205"/>
      <c r="C12" s="203" t="s">
        <v>57</v>
      </c>
      <c r="D12" s="204"/>
    </row>
    <row r="13" spans="1:11">
      <c r="A13" s="19" t="s">
        <v>101</v>
      </c>
      <c r="B13" s="206"/>
      <c r="C13" s="185" t="s">
        <v>297</v>
      </c>
      <c r="D13" s="179" t="s">
        <v>298</v>
      </c>
      <c r="E13" s="7">
        <f>60+65</f>
        <v>125</v>
      </c>
      <c r="F13" s="18">
        <f>E13+(E13*0.5)</f>
        <v>187.5</v>
      </c>
      <c r="G13" s="16">
        <f>F13/60</f>
        <v>3.125</v>
      </c>
    </row>
    <row r="14" spans="1:11">
      <c r="A14" s="6"/>
      <c r="B14" s="220" t="s">
        <v>279</v>
      </c>
      <c r="C14" s="230" t="s">
        <v>67</v>
      </c>
      <c r="D14" s="231"/>
    </row>
    <row r="15" spans="1:11" ht="27" thickBot="1">
      <c r="A15" s="6" t="s">
        <v>101</v>
      </c>
      <c r="B15" s="205"/>
      <c r="C15" s="186" t="s">
        <v>299</v>
      </c>
      <c r="D15" s="187" t="s">
        <v>300</v>
      </c>
      <c r="E15" s="7">
        <f>65+80</f>
        <v>145</v>
      </c>
      <c r="F15" s="18">
        <f>E15+(E15*0.5)</f>
        <v>217.5</v>
      </c>
      <c r="G15" s="16">
        <f>F15/60</f>
        <v>3.625</v>
      </c>
    </row>
    <row r="16" spans="1:11" ht="27" thickTop="1">
      <c r="A16" s="6"/>
      <c r="B16" s="205"/>
      <c r="C16" s="203" t="s">
        <v>270</v>
      </c>
      <c r="D16" s="204"/>
    </row>
    <row r="17" spans="1:7">
      <c r="A17" s="6" t="s">
        <v>103</v>
      </c>
      <c r="B17" s="206"/>
      <c r="C17" s="185" t="s">
        <v>301</v>
      </c>
      <c r="D17" s="179" t="s">
        <v>302</v>
      </c>
      <c r="E17" s="7">
        <f>80+60</f>
        <v>140</v>
      </c>
      <c r="F17" s="18">
        <f>E17+(E17*0.5)</f>
        <v>210</v>
      </c>
      <c r="G17" s="16">
        <f>F17/60</f>
        <v>3.5</v>
      </c>
    </row>
    <row r="18" spans="1:7" ht="27" thickBot="1">
      <c r="A18" s="6" t="s">
        <v>103</v>
      </c>
      <c r="B18" s="205" t="s">
        <v>282</v>
      </c>
      <c r="C18" s="188" t="s">
        <v>303</v>
      </c>
      <c r="D18" s="189" t="s">
        <v>304</v>
      </c>
      <c r="E18" s="7">
        <f>90+120</f>
        <v>210</v>
      </c>
      <c r="F18" s="18">
        <f>E18+(E18*0.5)</f>
        <v>315</v>
      </c>
      <c r="G18" s="16">
        <f>F18/60</f>
        <v>5.25</v>
      </c>
    </row>
    <row r="19" spans="1:7" ht="27" thickTop="1">
      <c r="A19" s="6"/>
      <c r="B19" s="205"/>
      <c r="C19" s="203" t="s">
        <v>71</v>
      </c>
      <c r="D19" s="204"/>
    </row>
    <row r="20" spans="1:7">
      <c r="A20" s="6" t="s">
        <v>103</v>
      </c>
      <c r="B20" s="206"/>
      <c r="C20" s="185" t="s">
        <v>305</v>
      </c>
      <c r="D20" s="179" t="s">
        <v>306</v>
      </c>
      <c r="E20" s="7">
        <f>80+65</f>
        <v>145</v>
      </c>
      <c r="F20" s="18">
        <f>E20+(E20*0.5)</f>
        <v>217.5</v>
      </c>
      <c r="G20" s="16">
        <f>F20/60</f>
        <v>3.625</v>
      </c>
    </row>
    <row r="21" spans="1:7" ht="27" thickBot="1">
      <c r="A21" s="6" t="s">
        <v>74</v>
      </c>
      <c r="B21" s="205" t="s">
        <v>281</v>
      </c>
      <c r="C21" s="215" t="s">
        <v>307</v>
      </c>
      <c r="D21" s="216"/>
      <c r="E21" s="7">
        <f>60+60</f>
        <v>120</v>
      </c>
      <c r="F21" s="18">
        <f>E21+(E21*0.5)</f>
        <v>180</v>
      </c>
      <c r="G21" s="16">
        <f>F21/60</f>
        <v>3</v>
      </c>
    </row>
    <row r="22" spans="1:7" ht="27" thickTop="1">
      <c r="A22" s="6"/>
      <c r="B22" s="205"/>
      <c r="C22" s="203" t="s">
        <v>72</v>
      </c>
      <c r="D22" s="204"/>
    </row>
    <row r="23" spans="1:7">
      <c r="A23" s="6" t="s">
        <v>103</v>
      </c>
      <c r="B23" s="206"/>
      <c r="C23" s="188" t="s">
        <v>308</v>
      </c>
      <c r="D23" s="189" t="s">
        <v>309</v>
      </c>
      <c r="E23" s="7">
        <f>55+85</f>
        <v>140</v>
      </c>
      <c r="F23" s="18">
        <f>E23+(E23*0.5)</f>
        <v>210</v>
      </c>
      <c r="G23" s="16">
        <f>F23/60</f>
        <v>3.5</v>
      </c>
    </row>
    <row r="24" spans="1:7">
      <c r="A24" s="6"/>
      <c r="B24" s="220" t="s">
        <v>17</v>
      </c>
      <c r="C24" s="221" t="s">
        <v>18</v>
      </c>
      <c r="D24" s="222"/>
    </row>
    <row r="25" spans="1:7" ht="27" thickBot="1">
      <c r="A25" s="6"/>
      <c r="B25" s="205"/>
      <c r="C25" s="223"/>
      <c r="D25" s="224"/>
    </row>
    <row r="26" spans="1:7" ht="26.1" customHeight="1" thickBot="1">
      <c r="A26" s="6"/>
      <c r="B26" s="217" t="s">
        <v>13</v>
      </c>
      <c r="C26" s="207" t="s">
        <v>61</v>
      </c>
      <c r="D26" s="208"/>
    </row>
    <row r="27" spans="1:7" ht="27.75" thickTop="1" thickBot="1">
      <c r="A27" s="4" t="s">
        <v>103</v>
      </c>
      <c r="B27" s="218"/>
      <c r="C27" s="180" t="s">
        <v>310</v>
      </c>
      <c r="D27" s="181" t="s">
        <v>311</v>
      </c>
      <c r="E27" s="7">
        <f>70+90</f>
        <v>160</v>
      </c>
      <c r="F27" s="18">
        <f>E27+(E27*0.5)</f>
        <v>240</v>
      </c>
      <c r="G27" s="16">
        <f>F27/60</f>
        <v>4</v>
      </c>
    </row>
    <row r="28" spans="1:7" ht="27.75" thickTop="1" thickBot="1">
      <c r="A28" s="6"/>
      <c r="B28" s="218"/>
      <c r="C28" s="209" t="s">
        <v>66</v>
      </c>
      <c r="D28" s="210"/>
    </row>
    <row r="29" spans="1:7" ht="27.75" thickTop="1" thickBot="1">
      <c r="A29" s="6" t="s">
        <v>103</v>
      </c>
      <c r="B29" s="219"/>
      <c r="C29" s="183" t="s">
        <v>312</v>
      </c>
      <c r="D29" s="184" t="s">
        <v>313</v>
      </c>
      <c r="E29" s="7">
        <f>60+60</f>
        <v>120</v>
      </c>
      <c r="F29" s="18">
        <f>E29+(E29*0.5)</f>
        <v>180</v>
      </c>
      <c r="G29" s="16">
        <f>F29/60</f>
        <v>3</v>
      </c>
    </row>
    <row r="30" spans="1:7" ht="26.1" customHeight="1"/>
    <row r="32" spans="1:7">
      <c r="D32" s="3">
        <v>28</v>
      </c>
    </row>
  </sheetData>
  <mergeCells count="24">
    <mergeCell ref="B26:B29"/>
    <mergeCell ref="B24:B25"/>
    <mergeCell ref="C24:D25"/>
    <mergeCell ref="B1:D1"/>
    <mergeCell ref="C11:D11"/>
    <mergeCell ref="B2:B5"/>
    <mergeCell ref="B6:B9"/>
    <mergeCell ref="B10:B13"/>
    <mergeCell ref="B14:B17"/>
    <mergeCell ref="B18:B20"/>
    <mergeCell ref="C19:D19"/>
    <mergeCell ref="C22:D22"/>
    <mergeCell ref="C26:D26"/>
    <mergeCell ref="C28:D28"/>
    <mergeCell ref="C12:D12"/>
    <mergeCell ref="C14:D14"/>
    <mergeCell ref="C16:D16"/>
    <mergeCell ref="B21:B23"/>
    <mergeCell ref="C2:D2"/>
    <mergeCell ref="C4:D4"/>
    <mergeCell ref="C6:D6"/>
    <mergeCell ref="C8:D8"/>
    <mergeCell ref="C10:D10"/>
    <mergeCell ref="C21:D21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249977111117893"/>
  </sheetPr>
  <dimension ref="A1:H32"/>
  <sheetViews>
    <sheetView zoomScale="75" zoomScaleNormal="75" zoomScalePageLayoutView="75" workbookViewId="0">
      <pane xSplit="3" ySplit="2" topLeftCell="D10" activePane="bottomRight" state="frozen"/>
      <selection pane="topRight" activeCell="D1" sqref="D1"/>
      <selection pane="bottomLeft" activeCell="A3" sqref="A3"/>
      <selection pane="bottomRight" activeCell="D32" sqref="D32"/>
    </sheetView>
  </sheetViews>
  <sheetFormatPr defaultColWidth="10.875" defaultRowHeight="26.25"/>
  <cols>
    <col min="1" max="1" width="8.625" style="10" customWidth="1"/>
    <col min="2" max="2" width="13.125" style="1" customWidth="1"/>
    <col min="3" max="3" width="60.875" style="3" bestFit="1" customWidth="1"/>
    <col min="4" max="4" width="58" style="3" bestFit="1" customWidth="1"/>
    <col min="5" max="5" width="16.5" style="7" bestFit="1" customWidth="1"/>
    <col min="6" max="6" width="14.625" style="18" bestFit="1" customWidth="1"/>
    <col min="7" max="7" width="7.5" style="16" bestFit="1" customWidth="1"/>
    <col min="8" max="8" width="33.375" style="2" customWidth="1"/>
    <col min="9" max="16384" width="10.875" style="2"/>
  </cols>
  <sheetData>
    <row r="1" spans="1:8" s="5" customFormat="1" ht="21" thickBot="1">
      <c r="B1" s="225" t="s">
        <v>271</v>
      </c>
      <c r="C1" s="225"/>
      <c r="D1" s="225"/>
      <c r="E1" s="33" t="s">
        <v>20</v>
      </c>
      <c r="F1" s="17" t="s">
        <v>21</v>
      </c>
      <c r="G1" s="15" t="s">
        <v>23</v>
      </c>
    </row>
    <row r="2" spans="1:8" ht="30.75" thickBot="1">
      <c r="A2" s="8" t="s">
        <v>1</v>
      </c>
      <c r="B2" s="217" t="s">
        <v>10</v>
      </c>
      <c r="C2" s="207" t="s">
        <v>54</v>
      </c>
      <c r="D2" s="208"/>
      <c r="G2" s="16">
        <f>SUM(G3:G29)</f>
        <v>44.75</v>
      </c>
    </row>
    <row r="3" spans="1:8" ht="27.75" thickTop="1" thickBot="1">
      <c r="A3" s="10" t="s">
        <v>42</v>
      </c>
      <c r="B3" s="218"/>
      <c r="C3" s="180" t="s">
        <v>314</v>
      </c>
      <c r="D3" s="181" t="s">
        <v>315</v>
      </c>
      <c r="E3" s="7">
        <v>140</v>
      </c>
      <c r="F3" s="18">
        <f>E3+(E3*0.5)</f>
        <v>210</v>
      </c>
      <c r="G3" s="16">
        <f>F3/60</f>
        <v>3.5</v>
      </c>
    </row>
    <row r="4" spans="1:8" ht="27.75" thickTop="1" thickBot="1">
      <c r="A4"/>
      <c r="B4" s="218"/>
      <c r="C4" s="209" t="s">
        <v>55</v>
      </c>
      <c r="D4" s="210"/>
    </row>
    <row r="5" spans="1:8" ht="27" thickTop="1">
      <c r="A5" s="10" t="s">
        <v>42</v>
      </c>
      <c r="B5" s="228"/>
      <c r="C5" s="178" t="s">
        <v>316</v>
      </c>
      <c r="D5" s="182" t="s">
        <v>317</v>
      </c>
      <c r="E5" s="7">
        <f>60+65</f>
        <v>125</v>
      </c>
      <c r="F5" s="18">
        <f>E5+(E5*0.5)</f>
        <v>187.5</v>
      </c>
      <c r="G5" s="16">
        <f>F5/60</f>
        <v>3.125</v>
      </c>
    </row>
    <row r="6" spans="1:8" ht="27" thickBot="1">
      <c r="A6"/>
      <c r="B6" s="229" t="s">
        <v>11</v>
      </c>
      <c r="C6" s="211" t="s">
        <v>265</v>
      </c>
      <c r="D6" s="212"/>
    </row>
    <row r="7" spans="1:8" ht="27.75" thickTop="1" thickBot="1">
      <c r="A7" s="10" t="s">
        <v>42</v>
      </c>
      <c r="B7" s="218"/>
      <c r="C7" s="178" t="s">
        <v>323</v>
      </c>
      <c r="D7" s="181" t="s">
        <v>318</v>
      </c>
      <c r="E7" s="7">
        <f>60+70</f>
        <v>130</v>
      </c>
      <c r="F7" s="18">
        <f>E7+(E7*0.5)</f>
        <v>195</v>
      </c>
      <c r="G7" s="16">
        <f>F7/60</f>
        <v>3.25</v>
      </c>
    </row>
    <row r="8" spans="1:8" ht="27.75" thickTop="1" thickBot="1">
      <c r="B8" s="218"/>
      <c r="C8" s="209" t="s">
        <v>53</v>
      </c>
      <c r="D8" s="210"/>
    </row>
    <row r="9" spans="1:8" ht="27.75" thickTop="1" thickBot="1">
      <c r="A9" s="10" t="s">
        <v>42</v>
      </c>
      <c r="B9" s="219"/>
      <c r="C9" s="183" t="s">
        <v>319</v>
      </c>
      <c r="D9" s="184" t="s">
        <v>320</v>
      </c>
      <c r="E9" s="7">
        <f>65+80</f>
        <v>145</v>
      </c>
      <c r="F9" s="18">
        <f>E9+(E9*0.5)</f>
        <v>217.5</v>
      </c>
      <c r="G9" s="16">
        <f>F9/60</f>
        <v>3.625</v>
      </c>
    </row>
    <row r="10" spans="1:8">
      <c r="B10" s="205" t="s">
        <v>283</v>
      </c>
      <c r="C10" s="213" t="s">
        <v>56</v>
      </c>
      <c r="D10" s="214"/>
    </row>
    <row r="11" spans="1:8" ht="27" thickBot="1">
      <c r="A11" s="10" t="s">
        <v>43</v>
      </c>
      <c r="B11" s="205"/>
      <c r="C11" s="226" t="s">
        <v>324</v>
      </c>
      <c r="D11" s="227"/>
      <c r="E11" s="7">
        <f>65+70+75</f>
        <v>210</v>
      </c>
      <c r="F11" s="18">
        <f>E11+(E11*0.5)</f>
        <v>315</v>
      </c>
      <c r="G11" s="16">
        <f>F11/60</f>
        <v>5.25</v>
      </c>
      <c r="H11" s="48">
        <f>SUM(G11:G25)</f>
        <v>24.25</v>
      </c>
    </row>
    <row r="12" spans="1:8" ht="27" thickTop="1">
      <c r="B12" s="205"/>
      <c r="C12" s="203" t="s">
        <v>57</v>
      </c>
      <c r="D12" s="204"/>
    </row>
    <row r="13" spans="1:8">
      <c r="A13" s="10" t="s">
        <v>42</v>
      </c>
      <c r="B13" s="206"/>
      <c r="C13" s="185" t="s">
        <v>321</v>
      </c>
      <c r="D13" s="179" t="s">
        <v>322</v>
      </c>
      <c r="E13" s="7">
        <f>60+65</f>
        <v>125</v>
      </c>
      <c r="F13" s="18">
        <f>E13+(E13*0.5)</f>
        <v>187.5</v>
      </c>
      <c r="G13" s="16">
        <f>F13/60</f>
        <v>3.125</v>
      </c>
    </row>
    <row r="14" spans="1:8">
      <c r="B14" s="220" t="s">
        <v>279</v>
      </c>
      <c r="C14" s="230" t="s">
        <v>272</v>
      </c>
      <c r="D14" s="231"/>
    </row>
    <row r="15" spans="1:8">
      <c r="A15" s="1"/>
      <c r="B15" s="205"/>
      <c r="C15" s="186" t="s">
        <v>325</v>
      </c>
      <c r="D15" s="187" t="s">
        <v>326</v>
      </c>
      <c r="E15" s="7">
        <f>75+60</f>
        <v>135</v>
      </c>
      <c r="F15" s="18">
        <f>E15+(E15*0.5)</f>
        <v>202.5</v>
      </c>
      <c r="G15" s="16">
        <f>F15/60</f>
        <v>3.375</v>
      </c>
    </row>
    <row r="16" spans="1:8">
      <c r="A16" s="10" t="s">
        <v>123</v>
      </c>
      <c r="B16" s="206"/>
      <c r="C16" s="232" t="s">
        <v>327</v>
      </c>
      <c r="D16" s="233"/>
      <c r="E16" s="7">
        <v>80</v>
      </c>
      <c r="F16" s="18">
        <f>E16+(E16*0.5)</f>
        <v>120</v>
      </c>
      <c r="G16" s="16">
        <f>F16/60</f>
        <v>2</v>
      </c>
    </row>
    <row r="17" spans="1:7">
      <c r="B17" s="220" t="s">
        <v>282</v>
      </c>
      <c r="C17" s="230" t="s">
        <v>273</v>
      </c>
      <c r="D17" s="231"/>
    </row>
    <row r="18" spans="1:7">
      <c r="A18" s="1"/>
      <c r="B18" s="205"/>
      <c r="C18" s="186" t="s">
        <v>328</v>
      </c>
      <c r="D18" s="179" t="s">
        <v>329</v>
      </c>
      <c r="E18" s="7">
        <f>70+90</f>
        <v>160</v>
      </c>
      <c r="F18" s="18">
        <f>E18+(E18*0.5)</f>
        <v>240</v>
      </c>
      <c r="G18" s="16">
        <f>F18/60</f>
        <v>4</v>
      </c>
    </row>
    <row r="19" spans="1:7">
      <c r="A19" s="1"/>
      <c r="B19" s="206"/>
      <c r="C19" s="232" t="s">
        <v>330</v>
      </c>
      <c r="D19" s="233"/>
      <c r="E19" s="7">
        <v>60</v>
      </c>
      <c r="F19" s="18">
        <f>E19+(E19*0.5)</f>
        <v>90</v>
      </c>
      <c r="G19" s="16">
        <f>F19/60</f>
        <v>1.5</v>
      </c>
    </row>
    <row r="20" spans="1:7">
      <c r="B20" s="220" t="s">
        <v>281</v>
      </c>
      <c r="C20" s="230" t="s">
        <v>60</v>
      </c>
      <c r="D20" s="231"/>
    </row>
    <row r="21" spans="1:7" ht="27" thickBot="1">
      <c r="A21" s="10" t="s">
        <v>124</v>
      </c>
      <c r="B21" s="205"/>
      <c r="C21" s="226" t="s">
        <v>331</v>
      </c>
      <c r="D21" s="227"/>
      <c r="E21" s="7">
        <v>60</v>
      </c>
      <c r="F21" s="18">
        <f>E21+(E21*0.5)</f>
        <v>90</v>
      </c>
      <c r="G21" s="16">
        <f>F21/60</f>
        <v>1.5</v>
      </c>
    </row>
    <row r="22" spans="1:7" ht="27" thickTop="1">
      <c r="B22" s="205"/>
      <c r="C22" s="203" t="s">
        <v>72</v>
      </c>
      <c r="D22" s="204"/>
    </row>
    <row r="23" spans="1:7">
      <c r="B23" s="206"/>
      <c r="C23" s="185" t="s">
        <v>332</v>
      </c>
      <c r="D23" s="179" t="s">
        <v>333</v>
      </c>
      <c r="E23" s="7">
        <f>55+85</f>
        <v>140</v>
      </c>
      <c r="F23" s="18">
        <f>E23+(E23*0.5)</f>
        <v>210</v>
      </c>
      <c r="G23" s="16">
        <f>F23/60</f>
        <v>3.5</v>
      </c>
    </row>
    <row r="24" spans="1:7">
      <c r="B24" s="220" t="s">
        <v>17</v>
      </c>
      <c r="C24" s="221" t="s">
        <v>18</v>
      </c>
      <c r="D24" s="222"/>
    </row>
    <row r="25" spans="1:7" ht="27" thickBot="1">
      <c r="B25" s="205"/>
      <c r="C25" s="223"/>
      <c r="D25" s="224"/>
    </row>
    <row r="26" spans="1:7" ht="26.1" customHeight="1" thickBot="1">
      <c r="B26" s="217" t="s">
        <v>13</v>
      </c>
      <c r="C26" s="207" t="s">
        <v>61</v>
      </c>
      <c r="D26" s="208"/>
    </row>
    <row r="27" spans="1:7" ht="27.75" thickTop="1" thickBot="1">
      <c r="B27" s="218"/>
      <c r="C27" s="180" t="s">
        <v>334</v>
      </c>
      <c r="D27" s="181" t="s">
        <v>335</v>
      </c>
      <c r="E27" s="7">
        <f>70+90</f>
        <v>160</v>
      </c>
      <c r="F27" s="18">
        <f>E27+(E27*0.5)</f>
        <v>240</v>
      </c>
      <c r="G27" s="16">
        <f>F27/60</f>
        <v>4</v>
      </c>
    </row>
    <row r="28" spans="1:7" ht="27.75" thickTop="1" thickBot="1">
      <c r="B28" s="218"/>
      <c r="C28" s="209" t="s">
        <v>66</v>
      </c>
      <c r="D28" s="210"/>
    </row>
    <row r="29" spans="1:7" ht="27.75" thickTop="1" thickBot="1">
      <c r="B29" s="219"/>
      <c r="C29" s="190" t="s">
        <v>336</v>
      </c>
      <c r="D29" s="184" t="s">
        <v>337</v>
      </c>
      <c r="E29" s="7">
        <f>60+60</f>
        <v>120</v>
      </c>
      <c r="F29" s="18">
        <f>E29+(E29*0.5)</f>
        <v>180</v>
      </c>
      <c r="G29" s="16">
        <f>F29/60</f>
        <v>3</v>
      </c>
    </row>
    <row r="30" spans="1:7" ht="26.1" customHeight="1"/>
    <row r="32" spans="1:7">
      <c r="D32" s="3">
        <v>26</v>
      </c>
    </row>
  </sheetData>
  <mergeCells count="26">
    <mergeCell ref="B1:D1"/>
    <mergeCell ref="B2:B5"/>
    <mergeCell ref="C2:D2"/>
    <mergeCell ref="C4:D4"/>
    <mergeCell ref="B6:B9"/>
    <mergeCell ref="C6:D6"/>
    <mergeCell ref="C8:D8"/>
    <mergeCell ref="B10:B13"/>
    <mergeCell ref="C10:D10"/>
    <mergeCell ref="C11:D11"/>
    <mergeCell ref="C12:D12"/>
    <mergeCell ref="B14:B16"/>
    <mergeCell ref="C14:D14"/>
    <mergeCell ref="C16:D16"/>
    <mergeCell ref="B17:B19"/>
    <mergeCell ref="C17:D17"/>
    <mergeCell ref="B26:B29"/>
    <mergeCell ref="C26:D26"/>
    <mergeCell ref="C28:D28"/>
    <mergeCell ref="B20:B23"/>
    <mergeCell ref="C20:D20"/>
    <mergeCell ref="C22:D22"/>
    <mergeCell ref="B24:B25"/>
    <mergeCell ref="C24:D25"/>
    <mergeCell ref="C19:D19"/>
    <mergeCell ref="C21:D2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</sheetPr>
  <dimension ref="A1:K32"/>
  <sheetViews>
    <sheetView zoomScale="75" zoomScaleNormal="75" zoomScalePageLayoutView="75" workbookViewId="0">
      <pane xSplit="4" ySplit="1" topLeftCell="E2" activePane="bottomRight" state="frozen"/>
      <selection pane="topRight" activeCell="E1" sqref="E1"/>
      <selection pane="bottomLeft" activeCell="A3" sqref="A3"/>
      <selection pane="bottomRight" activeCell="D28" sqref="D28"/>
    </sheetView>
  </sheetViews>
  <sheetFormatPr defaultColWidth="11" defaultRowHeight="20.25"/>
  <cols>
    <col min="1" max="1" width="8.5" bestFit="1" customWidth="1"/>
    <col min="2" max="2" width="12.875" customWidth="1"/>
    <col min="3" max="3" width="59.375" customWidth="1"/>
    <col min="4" max="4" width="58.875" style="9" customWidth="1"/>
    <col min="5" max="5" width="9.125" bestFit="1" customWidth="1"/>
    <col min="6" max="6" width="14.625" style="18" bestFit="1" customWidth="1"/>
    <col min="7" max="7" width="7.5" style="16" bestFit="1" customWidth="1"/>
    <col min="8" max="8" width="14.5" bestFit="1" customWidth="1"/>
    <col min="9" max="11" width="14.875" bestFit="1" customWidth="1"/>
  </cols>
  <sheetData>
    <row r="1" spans="1:11" ht="24" thickBot="1">
      <c r="A1" s="34"/>
      <c r="B1" s="234" t="s">
        <v>274</v>
      </c>
      <c r="C1" s="234"/>
      <c r="D1" s="234"/>
      <c r="E1" s="36" t="s">
        <v>20</v>
      </c>
      <c r="F1" s="17" t="s">
        <v>21</v>
      </c>
      <c r="G1" s="15" t="s">
        <v>23</v>
      </c>
    </row>
    <row r="2" spans="1:11" ht="30.75" thickBot="1">
      <c r="A2" s="37" t="s">
        <v>1</v>
      </c>
      <c r="B2" s="235" t="s">
        <v>10</v>
      </c>
      <c r="C2" s="238" t="s">
        <v>275</v>
      </c>
      <c r="D2" s="239"/>
      <c r="E2" s="38"/>
      <c r="G2" s="16">
        <f>SUM(G3:G29)</f>
        <v>50.125</v>
      </c>
    </row>
    <row r="3" spans="1:11" ht="48" thickTop="1" thickBot="1">
      <c r="A3" s="35"/>
      <c r="B3" s="236"/>
      <c r="C3" s="192" t="s">
        <v>338</v>
      </c>
      <c r="D3" s="193" t="s">
        <v>339</v>
      </c>
      <c r="E3" s="38">
        <f>75+55</f>
        <v>130</v>
      </c>
      <c r="F3" s="18">
        <f>E3+(E3*0.5)</f>
        <v>195</v>
      </c>
      <c r="G3" s="16">
        <f>F3/60</f>
        <v>3.25</v>
      </c>
    </row>
    <row r="4" spans="1:11" ht="27.75" thickTop="1" thickBot="1">
      <c r="A4" s="39"/>
      <c r="B4" s="236"/>
      <c r="C4" s="240" t="s">
        <v>266</v>
      </c>
      <c r="D4" s="241"/>
      <c r="E4" s="38"/>
    </row>
    <row r="5" spans="1:11" ht="27.75" thickTop="1" thickBot="1">
      <c r="A5" s="35"/>
      <c r="B5" s="237"/>
      <c r="C5" s="194" t="s">
        <v>340</v>
      </c>
      <c r="D5" s="193" t="s">
        <v>341</v>
      </c>
      <c r="E5" s="38">
        <f>60+60</f>
        <v>120</v>
      </c>
      <c r="F5" s="18">
        <f>E5+(E5*0.5)</f>
        <v>180</v>
      </c>
      <c r="G5" s="16">
        <f>F5/60</f>
        <v>3</v>
      </c>
    </row>
    <row r="6" spans="1:11" ht="27.75" thickTop="1" thickBot="1">
      <c r="A6" s="39"/>
      <c r="B6" s="244" t="s">
        <v>11</v>
      </c>
      <c r="C6" s="246" t="s">
        <v>52</v>
      </c>
      <c r="D6" s="247"/>
      <c r="E6" s="38"/>
    </row>
    <row r="7" spans="1:11" ht="27.75" thickTop="1" thickBot="1">
      <c r="A7" s="35"/>
      <c r="B7" s="236"/>
      <c r="C7" s="194" t="s">
        <v>342</v>
      </c>
      <c r="D7" s="193" t="s">
        <v>343</v>
      </c>
      <c r="E7" s="38">
        <f>65+70</f>
        <v>135</v>
      </c>
      <c r="F7" s="18">
        <f>E7+(E7*0.5)</f>
        <v>202.5</v>
      </c>
      <c r="G7" s="16">
        <f>F7/60</f>
        <v>3.375</v>
      </c>
    </row>
    <row r="8" spans="1:11" ht="27.75" thickTop="1" thickBot="1">
      <c r="A8" s="35"/>
      <c r="B8" s="236"/>
      <c r="C8" s="248" t="s">
        <v>53</v>
      </c>
      <c r="D8" s="249"/>
      <c r="E8" s="38"/>
    </row>
    <row r="9" spans="1:11" ht="27.75" thickTop="1" thickBot="1">
      <c r="A9" s="35"/>
      <c r="B9" s="245"/>
      <c r="C9" s="195" t="s">
        <v>344</v>
      </c>
      <c r="D9" s="196" t="s">
        <v>345</v>
      </c>
      <c r="E9" s="38">
        <f>60+85</f>
        <v>145</v>
      </c>
      <c r="F9" s="18">
        <f>E9+(E9*0.5)</f>
        <v>217.5</v>
      </c>
      <c r="G9" s="16">
        <f>F9/60</f>
        <v>3.625</v>
      </c>
    </row>
    <row r="10" spans="1:11" ht="26.25">
      <c r="A10" s="35"/>
      <c r="B10" s="250" t="s">
        <v>284</v>
      </c>
      <c r="C10" s="252" t="s">
        <v>50</v>
      </c>
      <c r="D10" s="253"/>
      <c r="E10" s="38"/>
    </row>
    <row r="11" spans="1:11" ht="27" thickBot="1">
      <c r="A11" s="35"/>
      <c r="B11" s="250"/>
      <c r="C11" s="197" t="s">
        <v>346</v>
      </c>
      <c r="D11" s="198" t="s">
        <v>347</v>
      </c>
      <c r="E11" s="38">
        <f>60+90</f>
        <v>150</v>
      </c>
      <c r="F11" s="18">
        <f>E11+(E11*0.5)</f>
        <v>225</v>
      </c>
      <c r="G11" s="16">
        <f>F11/60</f>
        <v>3.75</v>
      </c>
      <c r="H11" s="48"/>
    </row>
    <row r="12" spans="1:11" ht="27" thickTop="1">
      <c r="A12" s="35"/>
      <c r="B12" s="250"/>
      <c r="C12" s="254" t="s">
        <v>278</v>
      </c>
      <c r="D12" s="255"/>
      <c r="E12" s="38"/>
    </row>
    <row r="13" spans="1:11" ht="26.25">
      <c r="A13" s="35"/>
      <c r="B13" s="251"/>
      <c r="C13" s="199" t="s">
        <v>348</v>
      </c>
      <c r="D13" s="200" t="s">
        <v>349</v>
      </c>
      <c r="E13" s="38">
        <f>120+100</f>
        <v>220</v>
      </c>
      <c r="F13" s="18">
        <f>E13+(E13*0.5)</f>
        <v>330</v>
      </c>
      <c r="G13" s="16">
        <f>F13/60</f>
        <v>5.5</v>
      </c>
      <c r="K13" s="9"/>
    </row>
    <row r="14" spans="1:11" ht="26.25">
      <c r="A14" s="35"/>
      <c r="B14" s="256" t="s">
        <v>285</v>
      </c>
      <c r="C14" s="257" t="s">
        <v>350</v>
      </c>
      <c r="D14" s="258"/>
      <c r="E14" s="38">
        <f>120</f>
        <v>120</v>
      </c>
      <c r="F14" s="18">
        <f>E14+(E14*0.5)</f>
        <v>180</v>
      </c>
      <c r="G14" s="16">
        <f>F14/60</f>
        <v>3</v>
      </c>
    </row>
    <row r="15" spans="1:11" ht="26.25">
      <c r="A15" s="35"/>
      <c r="B15" s="250"/>
      <c r="C15" s="242" t="s">
        <v>46</v>
      </c>
      <c r="D15" s="243"/>
      <c r="E15" s="38"/>
    </row>
    <row r="16" spans="1:11" ht="26.25">
      <c r="A16" s="35" t="s">
        <v>42</v>
      </c>
      <c r="B16" s="251"/>
      <c r="C16" s="199" t="s">
        <v>351</v>
      </c>
      <c r="D16" s="200" t="s">
        <v>352</v>
      </c>
      <c r="E16" s="38">
        <f>70+80</f>
        <v>150</v>
      </c>
      <c r="F16" s="18">
        <f>E16+(E16*0.5)</f>
        <v>225</v>
      </c>
      <c r="G16" s="16">
        <f>F16/60</f>
        <v>3.75</v>
      </c>
    </row>
    <row r="17" spans="1:7" ht="26.25">
      <c r="A17" s="35" t="s">
        <v>42</v>
      </c>
      <c r="B17" s="256" t="s">
        <v>286</v>
      </c>
      <c r="C17" s="199" t="s">
        <v>353</v>
      </c>
      <c r="D17" s="200" t="s">
        <v>354</v>
      </c>
      <c r="E17" s="38">
        <f>90+120</f>
        <v>210</v>
      </c>
      <c r="F17" s="18">
        <f>E17+(E17*0.5)</f>
        <v>315</v>
      </c>
      <c r="G17" s="16">
        <f>F17/60</f>
        <v>5.25</v>
      </c>
    </row>
    <row r="18" spans="1:7" ht="26.25">
      <c r="B18" s="250"/>
      <c r="C18" s="242" t="s">
        <v>47</v>
      </c>
      <c r="D18" s="243"/>
      <c r="E18" s="38"/>
    </row>
    <row r="19" spans="1:7" ht="26.25">
      <c r="A19" s="35" t="s">
        <v>42</v>
      </c>
      <c r="B19" s="251"/>
      <c r="C19" s="201" t="s">
        <v>355</v>
      </c>
      <c r="D19" s="202" t="s">
        <v>356</v>
      </c>
      <c r="E19" s="38">
        <f>80+65</f>
        <v>145</v>
      </c>
      <c r="F19" s="18">
        <f>E19+(E19*0.5)</f>
        <v>217.5</v>
      </c>
      <c r="G19" s="16">
        <f>F19/60</f>
        <v>3.625</v>
      </c>
    </row>
    <row r="20" spans="1:7" ht="27" thickBot="1">
      <c r="A20" s="35" t="s">
        <v>0</v>
      </c>
      <c r="B20" s="256" t="s">
        <v>287</v>
      </c>
      <c r="C20" s="259" t="s">
        <v>357</v>
      </c>
      <c r="D20" s="260"/>
      <c r="E20" s="38">
        <v>60</v>
      </c>
      <c r="F20" s="18">
        <f>E20+(E20*0.5)</f>
        <v>90</v>
      </c>
      <c r="G20" s="16">
        <f>F20/60</f>
        <v>1.5</v>
      </c>
    </row>
    <row r="21" spans="1:7" ht="27" thickTop="1">
      <c r="A21" s="35"/>
      <c r="B21" s="250"/>
      <c r="C21" s="254" t="s">
        <v>48</v>
      </c>
      <c r="D21" s="255"/>
      <c r="E21" s="38"/>
    </row>
    <row r="22" spans="1:7" ht="26.25">
      <c r="A22" s="35" t="s">
        <v>122</v>
      </c>
      <c r="B22" s="251"/>
      <c r="C22" s="199" t="s">
        <v>358</v>
      </c>
      <c r="D22" s="200" t="s">
        <v>359</v>
      </c>
      <c r="E22" s="38">
        <f>85+55</f>
        <v>140</v>
      </c>
      <c r="F22" s="18">
        <f>E22+(E22*0.5)</f>
        <v>210</v>
      </c>
      <c r="G22" s="16">
        <f>F22/60</f>
        <v>3.5</v>
      </c>
    </row>
    <row r="23" spans="1:7" ht="26.25">
      <c r="A23" s="35"/>
      <c r="B23" s="261" t="s">
        <v>17</v>
      </c>
      <c r="C23" s="263" t="s">
        <v>276</v>
      </c>
      <c r="D23" s="264"/>
      <c r="E23" s="38"/>
    </row>
    <row r="24" spans="1:7" ht="27" thickBot="1">
      <c r="A24" s="35"/>
      <c r="B24" s="262"/>
      <c r="C24" s="265"/>
      <c r="D24" s="266"/>
      <c r="E24" s="38"/>
    </row>
    <row r="25" spans="1:7" ht="27" thickBot="1">
      <c r="A25" s="35"/>
      <c r="B25" s="235" t="s">
        <v>13</v>
      </c>
      <c r="C25" s="238" t="s">
        <v>62</v>
      </c>
      <c r="D25" s="239"/>
      <c r="E25" s="38"/>
    </row>
    <row r="26" spans="1:7" ht="27.75" thickTop="1" thickBot="1">
      <c r="A26" s="35" t="s">
        <v>122</v>
      </c>
      <c r="B26" s="236"/>
      <c r="C26" s="194" t="s">
        <v>360</v>
      </c>
      <c r="D26" s="193" t="s">
        <v>361</v>
      </c>
      <c r="E26" s="38">
        <f>75+80</f>
        <v>155</v>
      </c>
      <c r="F26" s="18">
        <f>E26+(E26*0.5)</f>
        <v>232.5</v>
      </c>
      <c r="G26" s="16">
        <f>F26/60</f>
        <v>3.875</v>
      </c>
    </row>
    <row r="27" spans="1:7" ht="27.75" thickTop="1" thickBot="1">
      <c r="A27" s="35"/>
      <c r="B27" s="236"/>
      <c r="C27" s="240" t="s">
        <v>277</v>
      </c>
      <c r="D27" s="241"/>
      <c r="E27" s="38"/>
    </row>
    <row r="28" spans="1:7" ht="27.75" thickTop="1" thickBot="1">
      <c r="A28" s="35" t="s">
        <v>122</v>
      </c>
      <c r="B28" s="245"/>
      <c r="C28" s="195" t="s">
        <v>362</v>
      </c>
      <c r="D28" s="196" t="s">
        <v>363</v>
      </c>
      <c r="E28" s="38">
        <f>65+60</f>
        <v>125</v>
      </c>
      <c r="F28" s="18">
        <f>E28+(E28*0.5)</f>
        <v>187.5</v>
      </c>
      <c r="G28" s="16">
        <f>F28/60</f>
        <v>3.125</v>
      </c>
    </row>
    <row r="29" spans="1:7" ht="26.25">
      <c r="A29" s="35"/>
      <c r="B29" s="42"/>
      <c r="C29" s="43"/>
      <c r="D29" s="43"/>
      <c r="E29" s="38"/>
    </row>
    <row r="32" spans="1:7">
      <c r="D32" s="9">
        <v>26</v>
      </c>
    </row>
  </sheetData>
  <mergeCells count="23">
    <mergeCell ref="B17:B19"/>
    <mergeCell ref="C18:D18"/>
    <mergeCell ref="B25:B28"/>
    <mergeCell ref="C25:D25"/>
    <mergeCell ref="C27:D27"/>
    <mergeCell ref="B20:B22"/>
    <mergeCell ref="C20:D20"/>
    <mergeCell ref="C21:D21"/>
    <mergeCell ref="B23:B24"/>
    <mergeCell ref="C23:D24"/>
    <mergeCell ref="B1:D1"/>
    <mergeCell ref="B2:B5"/>
    <mergeCell ref="C2:D2"/>
    <mergeCell ref="C4:D4"/>
    <mergeCell ref="C15:D15"/>
    <mergeCell ref="B6:B9"/>
    <mergeCell ref="C6:D6"/>
    <mergeCell ref="C8:D8"/>
    <mergeCell ref="B10:B13"/>
    <mergeCell ref="C10:D10"/>
    <mergeCell ref="C12:D12"/>
    <mergeCell ref="B14:B16"/>
    <mergeCell ref="C14:D1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2" sqref="B2:B3"/>
    </sheetView>
  </sheetViews>
  <sheetFormatPr defaultColWidth="11" defaultRowHeight="15.75"/>
  <cols>
    <col min="1" max="1" width="22.125" customWidth="1"/>
    <col min="2" max="2" width="17.125" bestFit="1" customWidth="1"/>
    <col min="3" max="3" width="15.625" bestFit="1" customWidth="1"/>
    <col min="4" max="4" width="16.625" customWidth="1"/>
    <col min="5" max="5" width="17.125" customWidth="1"/>
    <col min="6" max="6" width="14.625" customWidth="1"/>
  </cols>
  <sheetData>
    <row r="1" spans="1:6" ht="16.5" thickBot="1">
      <c r="B1" t="s">
        <v>70</v>
      </c>
    </row>
    <row r="2" spans="1:6">
      <c r="A2" s="20" t="s">
        <v>28</v>
      </c>
      <c r="B2" s="267" t="s">
        <v>30</v>
      </c>
      <c r="C2" s="267" t="s">
        <v>31</v>
      </c>
      <c r="D2" s="22"/>
      <c r="E2" s="22" t="s">
        <v>33</v>
      </c>
      <c r="F2" s="269" t="s">
        <v>35</v>
      </c>
    </row>
    <row r="3" spans="1:6" ht="16.5" thickBot="1">
      <c r="A3" s="21" t="s">
        <v>29</v>
      </c>
      <c r="B3" s="268"/>
      <c r="C3" s="268"/>
      <c r="D3" s="23" t="s">
        <v>32</v>
      </c>
      <c r="E3" s="23" t="s">
        <v>34</v>
      </c>
      <c r="F3" s="270"/>
    </row>
    <row r="4" spans="1:6" ht="21" thickBot="1">
      <c r="A4" s="24" t="s">
        <v>38</v>
      </c>
      <c r="B4" s="25">
        <v>2</v>
      </c>
      <c r="C4" s="25">
        <v>2</v>
      </c>
      <c r="D4" s="25">
        <v>2</v>
      </c>
      <c r="E4" s="25">
        <v>4</v>
      </c>
      <c r="F4" s="26">
        <v>4</v>
      </c>
    </row>
    <row r="5" spans="1:6" ht="21" thickBot="1">
      <c r="A5" s="27"/>
      <c r="B5" s="28"/>
      <c r="C5" s="28"/>
      <c r="D5" s="28"/>
      <c r="E5" s="28"/>
      <c r="F5" s="29"/>
    </row>
    <row r="6" spans="1:6" ht="21" thickBot="1">
      <c r="A6" s="30" t="s">
        <v>39</v>
      </c>
      <c r="B6" s="31">
        <v>2</v>
      </c>
      <c r="C6" s="31">
        <v>4</v>
      </c>
      <c r="D6" s="31">
        <v>8</v>
      </c>
      <c r="E6" s="31" t="s">
        <v>36</v>
      </c>
      <c r="F6" s="32" t="s">
        <v>36</v>
      </c>
    </row>
    <row r="7" spans="1:6" ht="21" thickBot="1">
      <c r="A7" s="24" t="s">
        <v>40</v>
      </c>
      <c r="B7" s="25">
        <v>1</v>
      </c>
      <c r="C7" s="25" t="s">
        <v>36</v>
      </c>
      <c r="D7" s="25">
        <v>2</v>
      </c>
      <c r="E7" s="25">
        <v>5</v>
      </c>
      <c r="F7" s="26">
        <v>6</v>
      </c>
    </row>
    <row r="8" spans="1:6" ht="21" thickBot="1">
      <c r="A8" s="30" t="s">
        <v>37</v>
      </c>
      <c r="B8" s="31">
        <f>SUM(B6:B7)</f>
        <v>3</v>
      </c>
      <c r="C8" s="31">
        <f>SUM(C6:C7)</f>
        <v>4</v>
      </c>
      <c r="D8" s="31">
        <f>SUM(D6:D7)</f>
        <v>10</v>
      </c>
      <c r="E8" s="31">
        <f>SUM(E6:E7)</f>
        <v>5</v>
      </c>
      <c r="F8" s="32">
        <f>SUM(F6:F7)</f>
        <v>6</v>
      </c>
    </row>
  </sheetData>
  <mergeCells count="3">
    <mergeCell ref="B2:B3"/>
    <mergeCell ref="C2:C3"/>
    <mergeCell ref="F2:F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60"/>
  <sheetViews>
    <sheetView topLeftCell="A35" zoomScale="70" zoomScaleNormal="70" zoomScalePageLayoutView="70" workbookViewId="0">
      <selection activeCell="C52" sqref="C52"/>
    </sheetView>
  </sheetViews>
  <sheetFormatPr defaultColWidth="11" defaultRowHeight="15.75"/>
  <cols>
    <col min="1" max="1" width="11" style="49"/>
    <col min="2" max="2" width="10.625" customWidth="1"/>
    <col min="3" max="3" width="59.625" customWidth="1"/>
    <col min="4" max="4" width="96.5" customWidth="1"/>
  </cols>
  <sheetData>
    <row r="1" spans="1:10" ht="69" customHeight="1">
      <c r="A1" s="49" t="s">
        <v>68</v>
      </c>
      <c r="B1" s="271" t="s">
        <v>19</v>
      </c>
      <c r="C1" s="271"/>
      <c r="D1" s="271"/>
    </row>
    <row r="2" spans="1:10" s="2" customFormat="1" ht="26.25">
      <c r="A2" s="19"/>
      <c r="B2" s="205" t="s">
        <v>12</v>
      </c>
      <c r="C2" s="213" t="s">
        <v>56</v>
      </c>
      <c r="D2" s="214"/>
      <c r="E2"/>
      <c r="F2"/>
      <c r="G2"/>
      <c r="H2"/>
      <c r="I2"/>
      <c r="J2"/>
    </row>
    <row r="3" spans="1:10" s="2" customFormat="1" ht="24" thickBot="1">
      <c r="A3"/>
      <c r="B3" s="205"/>
      <c r="C3" s="226" t="s">
        <v>296</v>
      </c>
      <c r="D3" s="227"/>
      <c r="E3"/>
      <c r="F3"/>
      <c r="G3"/>
      <c r="H3"/>
      <c r="I3"/>
      <c r="J3"/>
    </row>
    <row r="4" spans="1:10" s="2" customFormat="1" ht="27" thickTop="1">
      <c r="A4"/>
      <c r="B4" s="205"/>
      <c r="C4" s="203" t="s">
        <v>57</v>
      </c>
      <c r="D4" s="204"/>
      <c r="E4"/>
      <c r="F4"/>
      <c r="G4"/>
      <c r="H4"/>
      <c r="I4"/>
      <c r="J4"/>
    </row>
    <row r="5" spans="1:10" s="2" customFormat="1" ht="23.25">
      <c r="A5"/>
      <c r="B5" s="206"/>
      <c r="C5" s="185" t="s">
        <v>297</v>
      </c>
      <c r="D5" s="179" t="s">
        <v>298</v>
      </c>
      <c r="E5"/>
      <c r="F5"/>
      <c r="G5"/>
      <c r="H5"/>
      <c r="I5"/>
      <c r="J5"/>
    </row>
    <row r="6" spans="1:10" s="2" customFormat="1" ht="26.25">
      <c r="A6"/>
      <c r="B6" s="220" t="s">
        <v>14</v>
      </c>
      <c r="C6" s="230" t="s">
        <v>67</v>
      </c>
      <c r="D6" s="231"/>
      <c r="E6"/>
      <c r="F6"/>
      <c r="G6"/>
      <c r="H6"/>
      <c r="I6"/>
      <c r="J6"/>
    </row>
    <row r="7" spans="1:10" s="2" customFormat="1" ht="24" thickBot="1">
      <c r="A7"/>
      <c r="B7" s="205"/>
      <c r="C7" s="186" t="s">
        <v>299</v>
      </c>
      <c r="D7" s="187" t="s">
        <v>300</v>
      </c>
      <c r="E7"/>
      <c r="F7"/>
      <c r="G7"/>
      <c r="H7"/>
      <c r="I7"/>
      <c r="J7"/>
    </row>
    <row r="8" spans="1:10" s="2" customFormat="1" ht="27" thickTop="1">
      <c r="A8"/>
      <c r="B8" s="205"/>
      <c r="C8" s="272" t="s">
        <v>270</v>
      </c>
      <c r="D8" s="204"/>
      <c r="E8"/>
      <c r="F8"/>
      <c r="G8"/>
      <c r="H8"/>
      <c r="I8"/>
      <c r="J8"/>
    </row>
    <row r="9" spans="1:10" s="2" customFormat="1" ht="23.25">
      <c r="A9"/>
      <c r="B9" s="206"/>
      <c r="C9" s="185" t="s">
        <v>301</v>
      </c>
      <c r="D9" s="179" t="s">
        <v>302</v>
      </c>
      <c r="E9"/>
      <c r="F9"/>
      <c r="G9"/>
      <c r="H9"/>
      <c r="I9"/>
      <c r="J9"/>
    </row>
    <row r="10" spans="1:10" s="2" customFormat="1" ht="24" thickBot="1">
      <c r="A10"/>
      <c r="B10" s="205" t="s">
        <v>15</v>
      </c>
      <c r="C10" s="188" t="s">
        <v>372</v>
      </c>
      <c r="D10" s="189" t="s">
        <v>304</v>
      </c>
      <c r="E10"/>
      <c r="F10"/>
      <c r="G10"/>
      <c r="H10"/>
      <c r="I10"/>
      <c r="J10"/>
    </row>
    <row r="11" spans="1:10" s="2" customFormat="1" ht="27" thickTop="1">
      <c r="A11"/>
      <c r="B11" s="205"/>
      <c r="C11" s="203" t="s">
        <v>71</v>
      </c>
      <c r="D11" s="204"/>
      <c r="E11"/>
      <c r="F11"/>
      <c r="G11"/>
      <c r="H11"/>
      <c r="I11"/>
      <c r="J11"/>
    </row>
    <row r="12" spans="1:10" s="2" customFormat="1" ht="23.25">
      <c r="A12"/>
      <c r="B12" s="206"/>
      <c r="C12" s="185" t="s">
        <v>305</v>
      </c>
      <c r="D12" s="179" t="s">
        <v>306</v>
      </c>
      <c r="E12"/>
      <c r="F12"/>
      <c r="G12"/>
      <c r="H12"/>
      <c r="I12"/>
      <c r="J12"/>
    </row>
    <row r="13" spans="1:10" s="2" customFormat="1" ht="24" thickBot="1">
      <c r="A13"/>
      <c r="B13" s="205" t="s">
        <v>16</v>
      </c>
      <c r="C13" s="215" t="s">
        <v>307</v>
      </c>
      <c r="D13" s="216"/>
      <c r="E13"/>
      <c r="F13"/>
      <c r="G13"/>
      <c r="H13"/>
      <c r="I13"/>
      <c r="J13"/>
    </row>
    <row r="14" spans="1:10" s="2" customFormat="1" ht="27" thickTop="1">
      <c r="A14"/>
      <c r="B14" s="205"/>
      <c r="C14" s="203" t="s">
        <v>72</v>
      </c>
      <c r="D14" s="204"/>
      <c r="E14"/>
      <c r="F14"/>
      <c r="G14"/>
      <c r="H14"/>
      <c r="I14"/>
      <c r="J14"/>
    </row>
    <row r="15" spans="1:10" s="2" customFormat="1" ht="23.25">
      <c r="A15"/>
      <c r="B15" s="206"/>
      <c r="C15" s="188" t="s">
        <v>308</v>
      </c>
      <c r="D15" s="189" t="s">
        <v>309</v>
      </c>
      <c r="E15"/>
      <c r="F15"/>
      <c r="G15"/>
      <c r="H15"/>
      <c r="I15"/>
      <c r="J15"/>
    </row>
    <row r="16" spans="1:10" s="2" customFormat="1" ht="20.25">
      <c r="A16"/>
      <c r="B16" s="220" t="s">
        <v>17</v>
      </c>
      <c r="C16" s="221" t="s">
        <v>18</v>
      </c>
      <c r="D16" s="222"/>
      <c r="E16"/>
      <c r="F16"/>
      <c r="G16"/>
      <c r="H16"/>
      <c r="I16"/>
      <c r="J16"/>
    </row>
    <row r="17" spans="1:10" s="2" customFormat="1" ht="20.25">
      <c r="A17"/>
      <c r="B17" s="205"/>
      <c r="C17" s="223"/>
      <c r="D17" s="224"/>
      <c r="E17"/>
      <c r="F17"/>
      <c r="G17"/>
      <c r="H17"/>
      <c r="I17"/>
      <c r="J17"/>
    </row>
    <row r="18" spans="1:10" ht="69" customHeight="1">
      <c r="A18"/>
      <c r="B18" s="271" t="s">
        <v>25</v>
      </c>
      <c r="C18" s="271"/>
      <c r="D18" s="271"/>
    </row>
    <row r="19" spans="1:10" ht="30.95" hidden="1" customHeight="1" thickBot="1">
      <c r="A19"/>
      <c r="B19" s="292" t="s">
        <v>10</v>
      </c>
      <c r="C19" s="295" t="s">
        <v>7</v>
      </c>
      <c r="D19" s="296"/>
    </row>
    <row r="20" spans="1:10" ht="27" hidden="1" customHeight="1" thickTop="1" thickBot="1">
      <c r="A20"/>
      <c r="B20" s="293"/>
      <c r="C20" s="11" t="s">
        <v>2</v>
      </c>
      <c r="D20" s="12" t="s">
        <v>3</v>
      </c>
    </row>
    <row r="21" spans="1:10" ht="27" hidden="1" customHeight="1" thickTop="1" thickBot="1">
      <c r="A21"/>
      <c r="B21" s="293"/>
      <c r="C21" s="297" t="s">
        <v>8</v>
      </c>
      <c r="D21" s="298"/>
    </row>
    <row r="22" spans="1:10" ht="26.1" hidden="1" customHeight="1" thickTop="1">
      <c r="A22"/>
      <c r="B22" s="294"/>
      <c r="C22" s="13" t="s">
        <v>24</v>
      </c>
      <c r="D22" s="14" t="s">
        <v>5</v>
      </c>
    </row>
    <row r="23" spans="1:10" ht="30.95" hidden="1" customHeight="1" thickBot="1">
      <c r="A23"/>
      <c r="B23" s="292" t="s">
        <v>11</v>
      </c>
      <c r="C23" s="295" t="s">
        <v>9</v>
      </c>
      <c r="D23" s="296"/>
    </row>
    <row r="24" spans="1:10" ht="27" hidden="1" customHeight="1" thickTop="1" thickBot="1">
      <c r="A24"/>
      <c r="B24" s="293"/>
      <c r="C24" s="13" t="s">
        <v>41</v>
      </c>
      <c r="D24" s="12" t="s">
        <v>26</v>
      </c>
    </row>
    <row r="25" spans="1:10" ht="27" hidden="1" customHeight="1" thickTop="1" thickBot="1">
      <c r="A25"/>
      <c r="B25" s="293"/>
      <c r="C25" s="299" t="s">
        <v>27</v>
      </c>
      <c r="D25" s="300"/>
    </row>
    <row r="26" spans="1:10" ht="26.1" hidden="1" customHeight="1" thickTop="1">
      <c r="A26"/>
      <c r="B26" s="294"/>
      <c r="C26" s="13" t="s">
        <v>4</v>
      </c>
      <c r="D26" s="14" t="s">
        <v>22</v>
      </c>
    </row>
    <row r="27" spans="1:10" s="2" customFormat="1" ht="26.25">
      <c r="A27"/>
      <c r="B27" s="205" t="s">
        <v>12</v>
      </c>
      <c r="C27" s="213" t="s">
        <v>56</v>
      </c>
      <c r="D27" s="214"/>
      <c r="E27"/>
      <c r="F27"/>
      <c r="G27"/>
      <c r="H27"/>
      <c r="I27"/>
      <c r="J27"/>
    </row>
    <row r="28" spans="1:10" s="2" customFormat="1" ht="24" thickBot="1">
      <c r="A28"/>
      <c r="B28" s="205"/>
      <c r="C28" s="226" t="s">
        <v>324</v>
      </c>
      <c r="D28" s="227"/>
      <c r="E28"/>
      <c r="F28"/>
      <c r="G28"/>
      <c r="H28"/>
      <c r="I28"/>
      <c r="J28"/>
    </row>
    <row r="29" spans="1:10" s="2" customFormat="1" ht="27" thickTop="1">
      <c r="A29"/>
      <c r="B29" s="205"/>
      <c r="C29" s="203" t="s">
        <v>57</v>
      </c>
      <c r="D29" s="204"/>
      <c r="E29"/>
      <c r="F29"/>
      <c r="G29"/>
      <c r="H29"/>
      <c r="I29"/>
      <c r="J29"/>
    </row>
    <row r="30" spans="1:10" s="2" customFormat="1" ht="23.25">
      <c r="A30"/>
      <c r="B30" s="206"/>
      <c r="C30" s="185" t="s">
        <v>321</v>
      </c>
      <c r="D30" s="179" t="s">
        <v>322</v>
      </c>
      <c r="E30"/>
      <c r="F30"/>
      <c r="G30"/>
      <c r="H30"/>
      <c r="I30"/>
      <c r="J30"/>
    </row>
    <row r="31" spans="1:10" s="2" customFormat="1" ht="26.25">
      <c r="A31"/>
      <c r="B31" s="220" t="s">
        <v>14</v>
      </c>
      <c r="C31" s="230" t="s">
        <v>58</v>
      </c>
      <c r="D31" s="231"/>
      <c r="E31"/>
      <c r="F31"/>
      <c r="G31"/>
      <c r="H31"/>
      <c r="I31"/>
      <c r="J31"/>
    </row>
    <row r="32" spans="1:10" s="2" customFormat="1" ht="23.25">
      <c r="A32"/>
      <c r="B32" s="205"/>
      <c r="C32" s="186" t="s">
        <v>325</v>
      </c>
      <c r="D32" s="187" t="s">
        <v>326</v>
      </c>
      <c r="E32"/>
      <c r="F32"/>
      <c r="G32"/>
      <c r="H32"/>
      <c r="I32"/>
      <c r="J32"/>
    </row>
    <row r="33" spans="1:10" s="2" customFormat="1" ht="23.25">
      <c r="A33"/>
      <c r="B33" s="206"/>
      <c r="C33" s="232" t="s">
        <v>373</v>
      </c>
      <c r="D33" s="233"/>
      <c r="E33"/>
      <c r="F33"/>
      <c r="G33"/>
      <c r="H33"/>
      <c r="I33"/>
      <c r="J33"/>
    </row>
    <row r="34" spans="1:10" s="2" customFormat="1" ht="26.25">
      <c r="A34"/>
      <c r="B34" s="220" t="s">
        <v>15</v>
      </c>
      <c r="C34" s="230" t="s">
        <v>59</v>
      </c>
      <c r="D34" s="231"/>
      <c r="E34"/>
      <c r="F34"/>
      <c r="G34"/>
      <c r="H34"/>
      <c r="I34"/>
      <c r="J34"/>
    </row>
    <row r="35" spans="1:10" s="2" customFormat="1" ht="23.25">
      <c r="A35"/>
      <c r="B35" s="205"/>
      <c r="C35" s="186" t="s">
        <v>328</v>
      </c>
      <c r="D35" s="179" t="s">
        <v>374</v>
      </c>
      <c r="E35"/>
      <c r="F35"/>
      <c r="G35"/>
      <c r="H35"/>
      <c r="I35"/>
      <c r="J35"/>
    </row>
    <row r="36" spans="1:10" s="2" customFormat="1" ht="23.25">
      <c r="A36"/>
      <c r="B36" s="206"/>
      <c r="C36" s="232" t="s">
        <v>330</v>
      </c>
      <c r="D36" s="233"/>
      <c r="E36"/>
      <c r="F36"/>
      <c r="G36"/>
      <c r="H36"/>
      <c r="I36"/>
      <c r="J36"/>
    </row>
    <row r="37" spans="1:10" s="2" customFormat="1" ht="26.25">
      <c r="A37"/>
      <c r="B37" s="220" t="s">
        <v>16</v>
      </c>
      <c r="C37" s="230" t="s">
        <v>60</v>
      </c>
      <c r="D37" s="231"/>
      <c r="E37"/>
      <c r="F37"/>
      <c r="G37"/>
      <c r="H37"/>
      <c r="I37"/>
      <c r="J37"/>
    </row>
    <row r="38" spans="1:10" s="2" customFormat="1" ht="24" thickBot="1">
      <c r="A38"/>
      <c r="B38" s="205"/>
      <c r="C38" s="226" t="s">
        <v>331</v>
      </c>
      <c r="D38" s="227"/>
      <c r="E38"/>
      <c r="F38"/>
      <c r="G38"/>
      <c r="H38"/>
      <c r="I38"/>
      <c r="J38"/>
    </row>
    <row r="39" spans="1:10" s="2" customFormat="1" ht="27" thickTop="1">
      <c r="A39"/>
      <c r="B39" s="205"/>
      <c r="C39" s="203" t="s">
        <v>64</v>
      </c>
      <c r="D39" s="204"/>
      <c r="E39"/>
      <c r="F39"/>
      <c r="G39"/>
      <c r="H39"/>
      <c r="I39"/>
      <c r="J39"/>
    </row>
    <row r="40" spans="1:10" s="2" customFormat="1" ht="23.25">
      <c r="A40"/>
      <c r="B40" s="206"/>
      <c r="C40" s="185" t="s">
        <v>332</v>
      </c>
      <c r="D40" s="179" t="s">
        <v>333</v>
      </c>
      <c r="E40"/>
      <c r="F40"/>
      <c r="G40"/>
      <c r="H40"/>
      <c r="I40"/>
      <c r="J40"/>
    </row>
    <row r="41" spans="1:10" s="2" customFormat="1" ht="20.25">
      <c r="A41"/>
      <c r="B41" s="292" t="s">
        <v>13</v>
      </c>
      <c r="C41" s="221" t="s">
        <v>18</v>
      </c>
      <c r="D41" s="222"/>
      <c r="E41"/>
      <c r="F41"/>
      <c r="G41"/>
      <c r="H41"/>
      <c r="I41"/>
      <c r="J41"/>
    </row>
    <row r="42" spans="1:10" s="2" customFormat="1" ht="20.25">
      <c r="A42"/>
      <c r="B42" s="293"/>
      <c r="C42" s="223"/>
      <c r="D42" s="224"/>
      <c r="E42"/>
      <c r="F42"/>
      <c r="G42"/>
      <c r="H42"/>
      <c r="I42"/>
      <c r="J42"/>
    </row>
    <row r="43" spans="1:10" ht="27" hidden="1" thickBot="1">
      <c r="A43"/>
      <c r="B43" s="293"/>
      <c r="C43" s="209" t="s">
        <v>44</v>
      </c>
      <c r="D43" s="300"/>
    </row>
    <row r="44" spans="1:10" ht="26.25" hidden="1">
      <c r="A44"/>
      <c r="B44" s="294"/>
      <c r="C44" s="13" t="s">
        <v>45</v>
      </c>
      <c r="D44" s="14" t="s">
        <v>6</v>
      </c>
    </row>
    <row r="45" spans="1:10" ht="54.95" customHeight="1">
      <c r="A45"/>
      <c r="B45" s="271" t="s">
        <v>69</v>
      </c>
      <c r="C45" s="271"/>
      <c r="D45" s="271"/>
    </row>
    <row r="46" spans="1:10" ht="26.25">
      <c r="A46"/>
      <c r="B46" s="273" t="s">
        <v>12</v>
      </c>
      <c r="C46" s="275" t="s">
        <v>50</v>
      </c>
      <c r="D46" s="276"/>
    </row>
    <row r="47" spans="1:10" ht="27" thickBot="1">
      <c r="A47"/>
      <c r="B47" s="273"/>
      <c r="C47" s="44" t="s">
        <v>346</v>
      </c>
      <c r="D47" s="45" t="s">
        <v>347</v>
      </c>
    </row>
    <row r="48" spans="1:10" ht="27" thickTop="1">
      <c r="A48"/>
      <c r="B48" s="273"/>
      <c r="C48" s="277" t="s">
        <v>49</v>
      </c>
      <c r="D48" s="278"/>
    </row>
    <row r="49" spans="1:4" ht="26.25">
      <c r="A49"/>
      <c r="B49" s="274"/>
      <c r="C49" s="40" t="s">
        <v>348</v>
      </c>
      <c r="D49" s="41" t="s">
        <v>349</v>
      </c>
    </row>
    <row r="50" spans="1:4" ht="26.25">
      <c r="A50"/>
      <c r="B50" s="279" t="s">
        <v>14</v>
      </c>
      <c r="C50" s="280" t="s">
        <v>375</v>
      </c>
      <c r="D50" s="281"/>
    </row>
    <row r="51" spans="1:4" ht="26.25">
      <c r="A51"/>
      <c r="B51" s="273"/>
      <c r="C51" s="282" t="s">
        <v>46</v>
      </c>
      <c r="D51" s="283"/>
    </row>
    <row r="52" spans="1:4" ht="26.25">
      <c r="A52"/>
      <c r="B52" s="274"/>
      <c r="C52" s="40" t="s">
        <v>351</v>
      </c>
      <c r="D52" s="41" t="s">
        <v>379</v>
      </c>
    </row>
    <row r="53" spans="1:4" ht="26.25">
      <c r="A53"/>
      <c r="B53" s="279" t="s">
        <v>15</v>
      </c>
      <c r="C53" s="40" t="s">
        <v>378</v>
      </c>
      <c r="D53" s="41" t="s">
        <v>354</v>
      </c>
    </row>
    <row r="54" spans="1:4" ht="26.25">
      <c r="A54"/>
      <c r="B54" s="273"/>
      <c r="C54" s="282" t="s">
        <v>47</v>
      </c>
      <c r="D54" s="283"/>
    </row>
    <row r="55" spans="1:4" ht="26.25">
      <c r="A55"/>
      <c r="B55" s="274"/>
      <c r="C55" s="46" t="s">
        <v>355</v>
      </c>
      <c r="D55" s="47" t="s">
        <v>376</v>
      </c>
    </row>
    <row r="56" spans="1:4" ht="27" thickBot="1">
      <c r="A56"/>
      <c r="B56" s="279" t="s">
        <v>16</v>
      </c>
      <c r="C56" s="284" t="s">
        <v>377</v>
      </c>
      <c r="D56" s="285"/>
    </row>
    <row r="57" spans="1:4" ht="27" thickTop="1">
      <c r="A57"/>
      <c r="B57" s="273"/>
      <c r="C57" s="277" t="s">
        <v>48</v>
      </c>
      <c r="D57" s="278"/>
    </row>
    <row r="58" spans="1:4" ht="26.25">
      <c r="A58"/>
      <c r="B58" s="274"/>
      <c r="C58" s="40" t="s">
        <v>358</v>
      </c>
      <c r="D58" s="41" t="s">
        <v>359</v>
      </c>
    </row>
    <row r="59" spans="1:4" ht="20.25">
      <c r="A59" s="35"/>
      <c r="B59" s="286" t="s">
        <v>17</v>
      </c>
      <c r="C59" s="288" t="s">
        <v>51</v>
      </c>
      <c r="D59" s="289"/>
    </row>
    <row r="60" spans="1:4" ht="20.25">
      <c r="A60" s="35"/>
      <c r="B60" s="287"/>
      <c r="C60" s="290"/>
      <c r="D60" s="291"/>
    </row>
  </sheetData>
  <mergeCells count="53">
    <mergeCell ref="B45:D45"/>
    <mergeCell ref="B41:B44"/>
    <mergeCell ref="C43:D43"/>
    <mergeCell ref="B34:B36"/>
    <mergeCell ref="C34:D34"/>
    <mergeCell ref="C36:D36"/>
    <mergeCell ref="B37:B40"/>
    <mergeCell ref="C37:D37"/>
    <mergeCell ref="C38:D38"/>
    <mergeCell ref="C39:D39"/>
    <mergeCell ref="B59:B60"/>
    <mergeCell ref="C59:D60"/>
    <mergeCell ref="B18:D18"/>
    <mergeCell ref="B19:B22"/>
    <mergeCell ref="C19:D19"/>
    <mergeCell ref="C21:D21"/>
    <mergeCell ref="B23:B26"/>
    <mergeCell ref="C23:D23"/>
    <mergeCell ref="C25:D25"/>
    <mergeCell ref="B27:B30"/>
    <mergeCell ref="C27:D27"/>
    <mergeCell ref="C28:D28"/>
    <mergeCell ref="C29:D29"/>
    <mergeCell ref="B31:B33"/>
    <mergeCell ref="C31:D31"/>
    <mergeCell ref="C33:D33"/>
    <mergeCell ref="B53:B55"/>
    <mergeCell ref="C54:D54"/>
    <mergeCell ref="B56:B58"/>
    <mergeCell ref="C56:D56"/>
    <mergeCell ref="C57:D57"/>
    <mergeCell ref="B46:B49"/>
    <mergeCell ref="C46:D46"/>
    <mergeCell ref="C48:D48"/>
    <mergeCell ref="B50:B52"/>
    <mergeCell ref="C50:D50"/>
    <mergeCell ref="C51:D51"/>
    <mergeCell ref="B1:D1"/>
    <mergeCell ref="C41:D42"/>
    <mergeCell ref="B10:B12"/>
    <mergeCell ref="B13:B15"/>
    <mergeCell ref="C14:D14"/>
    <mergeCell ref="B16:B17"/>
    <mergeCell ref="C16:D17"/>
    <mergeCell ref="C11:D11"/>
    <mergeCell ref="C13:D13"/>
    <mergeCell ref="B2:B5"/>
    <mergeCell ref="C2:D2"/>
    <mergeCell ref="C4:D4"/>
    <mergeCell ref="B6:B9"/>
    <mergeCell ref="C6:D6"/>
    <mergeCell ref="C8:D8"/>
    <mergeCell ref="C3:D3"/>
  </mergeCells>
  <phoneticPr fontId="24" type="noConversion"/>
  <pageMargins left="1" right="1" top="1" bottom="1" header="0.5" footer="0.5"/>
  <pageSetup scale="91" orientation="landscape" horizontalDpi="4294967292" verticalDpi="4294967292"/>
  <headerFooter>
    <oddHeader>&amp;C&amp;"Calibri,Regular"&amp;20&amp;K000000CEWS ToT, Part IIA, 20-23 Nov, 2012_x000D_Pakalinding, Gambia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60"/>
  <sheetViews>
    <sheetView zoomScale="70" zoomScaleNormal="70" workbookViewId="0">
      <pane ySplit="1" topLeftCell="A4" activePane="bottomLeft" state="frozen"/>
      <selection pane="bottomLeft" activeCell="L26" sqref="L26"/>
    </sheetView>
  </sheetViews>
  <sheetFormatPr defaultColWidth="11" defaultRowHeight="15.75"/>
  <cols>
    <col min="1" max="1" width="13" customWidth="1"/>
    <col min="2" max="2" width="30.125" bestFit="1" customWidth="1"/>
    <col min="3" max="3" width="49.5" bestFit="1" customWidth="1"/>
    <col min="4" max="4" width="26.375" bestFit="1" customWidth="1"/>
    <col min="5" max="5" width="16" customWidth="1"/>
    <col min="6" max="6" width="14.5" style="9" customWidth="1"/>
    <col min="7" max="7" width="33" customWidth="1"/>
    <col min="8" max="8" width="39" customWidth="1"/>
    <col min="9" max="9" width="28" customWidth="1"/>
    <col min="10" max="10" width="21.375" customWidth="1"/>
    <col min="11" max="11" width="17.5" style="96" customWidth="1"/>
    <col min="12" max="12" width="34.125" customWidth="1"/>
    <col min="13" max="13" width="49.5" bestFit="1" customWidth="1"/>
    <col min="14" max="14" width="26.375" bestFit="1" customWidth="1"/>
    <col min="15" max="15" width="19.625" customWidth="1"/>
  </cols>
  <sheetData>
    <row r="1" spans="1:15">
      <c r="A1" s="97" t="s">
        <v>166</v>
      </c>
      <c r="B1" s="96"/>
      <c r="F1" s="97"/>
      <c r="G1" s="96"/>
    </row>
    <row r="2" spans="1:15" s="54" customFormat="1" ht="19.5" thickBot="1">
      <c r="A2" s="152" t="s">
        <v>125</v>
      </c>
      <c r="B2" s="53" t="s">
        <v>380</v>
      </c>
      <c r="C2" s="52" t="s">
        <v>381</v>
      </c>
      <c r="D2" s="52" t="s">
        <v>382</v>
      </c>
      <c r="F2" s="152" t="s">
        <v>167</v>
      </c>
      <c r="G2" s="53" t="s">
        <v>380</v>
      </c>
      <c r="H2" s="52" t="s">
        <v>381</v>
      </c>
      <c r="I2" s="52" t="s">
        <v>382</v>
      </c>
      <c r="K2" s="151" t="s">
        <v>168</v>
      </c>
      <c r="L2" s="53" t="s">
        <v>380</v>
      </c>
      <c r="M2" s="52" t="s">
        <v>381</v>
      </c>
      <c r="N2" s="52" t="s">
        <v>382</v>
      </c>
    </row>
    <row r="3" spans="1:15" s="56" customFormat="1" ht="23.1" customHeight="1">
      <c r="A3" s="144" t="s">
        <v>73</v>
      </c>
      <c r="B3" s="60" t="s">
        <v>129</v>
      </c>
      <c r="C3" s="61"/>
      <c r="D3" s="62"/>
      <c r="F3" s="144" t="s">
        <v>73</v>
      </c>
      <c r="G3" s="60" t="s">
        <v>129</v>
      </c>
      <c r="H3" s="61"/>
      <c r="I3" s="62"/>
      <c r="K3" s="144" t="s">
        <v>73</v>
      </c>
      <c r="L3" s="60" t="s">
        <v>388</v>
      </c>
      <c r="M3" s="61"/>
      <c r="N3" s="62"/>
    </row>
    <row r="4" spans="1:15" s="56" customFormat="1" ht="23.1" customHeight="1">
      <c r="A4" s="146" t="s">
        <v>73</v>
      </c>
      <c r="B4" s="64" t="s">
        <v>130</v>
      </c>
      <c r="C4" s="55"/>
      <c r="D4" s="65"/>
      <c r="F4" s="146" t="s">
        <v>73</v>
      </c>
      <c r="G4" s="64" t="s">
        <v>150</v>
      </c>
      <c r="H4" s="55"/>
      <c r="I4" s="65"/>
      <c r="K4" s="146" t="s">
        <v>73</v>
      </c>
      <c r="L4" s="64" t="s">
        <v>389</v>
      </c>
      <c r="M4" s="55"/>
      <c r="N4" s="65"/>
    </row>
    <row r="5" spans="1:15" s="56" customFormat="1" ht="23.1" customHeight="1">
      <c r="A5" s="146" t="s">
        <v>73</v>
      </c>
      <c r="B5" s="66" t="s">
        <v>131</v>
      </c>
      <c r="C5" s="57"/>
      <c r="D5" s="65"/>
      <c r="F5" s="146" t="s">
        <v>73</v>
      </c>
      <c r="G5" s="66" t="s">
        <v>151</v>
      </c>
      <c r="H5" s="57"/>
      <c r="I5" s="65"/>
      <c r="K5" s="146" t="s">
        <v>73</v>
      </c>
      <c r="L5" s="66" t="s">
        <v>163</v>
      </c>
      <c r="M5" s="57"/>
      <c r="N5" s="65"/>
    </row>
    <row r="6" spans="1:15" s="56" customFormat="1" ht="23.1" customHeight="1" thickBot="1">
      <c r="A6" s="147" t="s">
        <v>73</v>
      </c>
      <c r="B6" s="68" t="s">
        <v>132</v>
      </c>
      <c r="C6" s="69"/>
      <c r="D6" s="70"/>
      <c r="F6" s="147" t="s">
        <v>73</v>
      </c>
      <c r="G6" s="68" t="s">
        <v>132</v>
      </c>
      <c r="H6" s="69"/>
      <c r="I6" s="70"/>
      <c r="K6" s="147" t="s">
        <v>73</v>
      </c>
      <c r="L6" s="68" t="s">
        <v>164</v>
      </c>
      <c r="M6" s="69"/>
      <c r="N6" s="70"/>
    </row>
    <row r="7" spans="1:15" s="56" customFormat="1" ht="23.1" customHeight="1">
      <c r="A7" s="59" t="s">
        <v>74</v>
      </c>
      <c r="B7" s="60" t="s">
        <v>127</v>
      </c>
      <c r="C7" s="61"/>
      <c r="D7" s="62"/>
      <c r="F7" s="59" t="s">
        <v>74</v>
      </c>
      <c r="G7" s="60" t="s">
        <v>127</v>
      </c>
      <c r="H7" s="61"/>
      <c r="I7" s="62"/>
      <c r="K7" s="59" t="s">
        <v>74</v>
      </c>
      <c r="L7" s="60" t="s">
        <v>390</v>
      </c>
      <c r="M7" s="61"/>
      <c r="N7" s="62"/>
    </row>
    <row r="8" spans="1:15" s="56" customFormat="1" ht="23.1" customHeight="1">
      <c r="A8" s="63" t="s">
        <v>74</v>
      </c>
      <c r="B8" s="64" t="s">
        <v>128</v>
      </c>
      <c r="C8" s="55"/>
      <c r="D8" s="65"/>
      <c r="F8" s="63" t="s">
        <v>74</v>
      </c>
      <c r="G8" s="64" t="s">
        <v>128</v>
      </c>
      <c r="H8" s="55"/>
      <c r="I8" s="65"/>
      <c r="K8" s="63" t="s">
        <v>74</v>
      </c>
      <c r="L8" s="64" t="s">
        <v>75</v>
      </c>
      <c r="M8" s="55"/>
      <c r="N8" s="65"/>
    </row>
    <row r="9" spans="1:15" s="56" customFormat="1" ht="23.1" customHeight="1">
      <c r="A9" s="63" t="s">
        <v>74</v>
      </c>
      <c r="B9" s="66" t="s">
        <v>76</v>
      </c>
      <c r="C9" s="57"/>
      <c r="D9" s="65"/>
      <c r="F9" s="63" t="s">
        <v>74</v>
      </c>
      <c r="G9" s="66" t="s">
        <v>76</v>
      </c>
      <c r="H9" s="57"/>
      <c r="I9" s="65"/>
      <c r="K9" s="63" t="s">
        <v>74</v>
      </c>
      <c r="L9" s="66" t="s">
        <v>76</v>
      </c>
      <c r="M9" s="57"/>
      <c r="N9" s="65"/>
    </row>
    <row r="10" spans="1:15" s="56" customFormat="1" ht="23.1" customHeight="1" thickBot="1">
      <c r="A10" s="63" t="s">
        <v>74</v>
      </c>
      <c r="B10" s="66" t="s">
        <v>383</v>
      </c>
      <c r="C10" s="58"/>
      <c r="D10" s="65"/>
      <c r="F10" s="63" t="s">
        <v>74</v>
      </c>
      <c r="G10" s="66" t="s">
        <v>396</v>
      </c>
      <c r="H10" s="58"/>
      <c r="I10" s="65"/>
      <c r="K10" s="63" t="s">
        <v>74</v>
      </c>
      <c r="L10" s="66" t="s">
        <v>391</v>
      </c>
      <c r="M10" s="58"/>
      <c r="N10" s="65"/>
    </row>
    <row r="11" spans="1:15" s="56" customFormat="1" ht="23.1" customHeight="1">
      <c r="A11" s="109">
        <v>1</v>
      </c>
      <c r="B11" s="110" t="s">
        <v>133</v>
      </c>
      <c r="C11" s="61"/>
      <c r="D11" s="111"/>
      <c r="E11" s="302" t="s">
        <v>162</v>
      </c>
      <c r="F11" s="109">
        <v>1</v>
      </c>
      <c r="G11" s="110" t="s">
        <v>133</v>
      </c>
      <c r="H11" s="61"/>
      <c r="I11" s="111"/>
      <c r="J11" s="302" t="s">
        <v>162</v>
      </c>
      <c r="K11" s="109">
        <v>1</v>
      </c>
      <c r="L11" s="110" t="s">
        <v>77</v>
      </c>
      <c r="M11" s="61"/>
      <c r="N11" s="111"/>
      <c r="O11" s="301" t="s">
        <v>165</v>
      </c>
    </row>
    <row r="12" spans="1:15" s="56" customFormat="1" ht="23.1" customHeight="1">
      <c r="A12" s="112">
        <v>1</v>
      </c>
      <c r="B12" s="105" t="s">
        <v>134</v>
      </c>
      <c r="C12" s="55"/>
      <c r="D12" s="74"/>
      <c r="E12" s="302"/>
      <c r="F12" s="112">
        <v>1</v>
      </c>
      <c r="G12" s="105" t="s">
        <v>134</v>
      </c>
      <c r="H12" s="55"/>
      <c r="I12" s="74"/>
      <c r="J12" s="302"/>
      <c r="K12" s="112">
        <v>1</v>
      </c>
      <c r="L12" s="105" t="s">
        <v>78</v>
      </c>
      <c r="M12" s="55"/>
      <c r="N12" s="74"/>
      <c r="O12" s="301"/>
    </row>
    <row r="13" spans="1:15" s="56" customFormat="1" ht="23.1" customHeight="1">
      <c r="A13" s="112">
        <v>1</v>
      </c>
      <c r="B13" s="107" t="s">
        <v>135</v>
      </c>
      <c r="C13" s="108"/>
      <c r="D13" s="113"/>
      <c r="E13" s="302"/>
      <c r="F13" s="112">
        <v>1</v>
      </c>
      <c r="G13" s="107" t="s">
        <v>135</v>
      </c>
      <c r="H13" s="108"/>
      <c r="I13" s="113"/>
      <c r="J13" s="302"/>
      <c r="K13" s="112">
        <v>1</v>
      </c>
      <c r="L13" s="106" t="s">
        <v>79</v>
      </c>
      <c r="M13" s="57"/>
      <c r="N13" s="114"/>
      <c r="O13" s="301"/>
    </row>
    <row r="14" spans="1:15" s="56" customFormat="1" ht="23.1" customHeight="1" thickBot="1">
      <c r="A14" s="112">
        <v>1</v>
      </c>
      <c r="B14" s="106" t="s">
        <v>136</v>
      </c>
      <c r="C14" s="57"/>
      <c r="D14" s="114"/>
      <c r="F14" s="112">
        <v>1</v>
      </c>
      <c r="G14" s="106" t="s">
        <v>156</v>
      </c>
      <c r="H14" s="57"/>
      <c r="I14" s="114"/>
      <c r="K14" s="115">
        <v>1</v>
      </c>
      <c r="L14" s="116" t="s">
        <v>80</v>
      </c>
      <c r="M14" s="69"/>
      <c r="N14" s="117"/>
      <c r="O14" s="301"/>
    </row>
    <row r="15" spans="1:15" s="56" customFormat="1" ht="23.1" customHeight="1" thickBot="1">
      <c r="A15" s="118">
        <v>1</v>
      </c>
      <c r="B15" s="119" t="s">
        <v>137</v>
      </c>
      <c r="C15" s="58"/>
      <c r="D15" s="120"/>
      <c r="F15" s="118">
        <v>1</v>
      </c>
      <c r="G15" s="119" t="s">
        <v>157</v>
      </c>
      <c r="H15" s="58"/>
      <c r="I15" s="120"/>
      <c r="K15" s="63">
        <v>2</v>
      </c>
      <c r="L15" s="66" t="s">
        <v>400</v>
      </c>
      <c r="M15" s="78"/>
      <c r="N15" s="148"/>
      <c r="O15" s="301"/>
    </row>
    <row r="16" spans="1:15" s="56" customFormat="1" ht="23.1" customHeight="1">
      <c r="A16" s="121">
        <v>2</v>
      </c>
      <c r="B16" s="110" t="s">
        <v>138</v>
      </c>
      <c r="C16" s="61"/>
      <c r="D16" s="111"/>
      <c r="F16" s="121">
        <v>2</v>
      </c>
      <c r="G16" s="110" t="s">
        <v>397</v>
      </c>
      <c r="H16" s="61"/>
      <c r="I16" s="111"/>
      <c r="K16" s="63">
        <v>2</v>
      </c>
      <c r="L16" s="64" t="s">
        <v>392</v>
      </c>
      <c r="M16" s="55"/>
      <c r="N16" s="74"/>
    </row>
    <row r="17" spans="1:14" s="56" customFormat="1" ht="23.1" customHeight="1" thickBot="1">
      <c r="A17" s="122">
        <v>2</v>
      </c>
      <c r="B17" s="105" t="s">
        <v>139</v>
      </c>
      <c r="C17" s="55"/>
      <c r="D17" s="74"/>
      <c r="F17" s="122">
        <v>2</v>
      </c>
      <c r="G17" s="105" t="s">
        <v>152</v>
      </c>
      <c r="H17" s="55"/>
      <c r="I17" s="74"/>
      <c r="K17" s="67">
        <v>2</v>
      </c>
      <c r="L17" s="75" t="s">
        <v>393</v>
      </c>
      <c r="M17" s="76"/>
      <c r="N17" s="77"/>
    </row>
    <row r="18" spans="1:14" s="56" customFormat="1" ht="23.1" customHeight="1" thickBot="1">
      <c r="A18" s="122">
        <v>2</v>
      </c>
      <c r="B18" s="106" t="s">
        <v>384</v>
      </c>
      <c r="C18" s="57"/>
      <c r="D18" s="114"/>
      <c r="F18" s="124">
        <v>2</v>
      </c>
      <c r="G18" s="125" t="s">
        <v>153</v>
      </c>
      <c r="H18" s="126"/>
      <c r="I18" s="127"/>
      <c r="K18" s="144">
        <v>3</v>
      </c>
      <c r="L18" s="60" t="s">
        <v>394</v>
      </c>
      <c r="M18" s="61"/>
      <c r="N18" s="111"/>
    </row>
    <row r="19" spans="1:14" s="56" customFormat="1" ht="23.1" customHeight="1" thickBot="1">
      <c r="A19" s="124">
        <v>2</v>
      </c>
      <c r="B19" s="119" t="s">
        <v>385</v>
      </c>
      <c r="C19" s="58"/>
      <c r="D19" s="120"/>
      <c r="F19" s="109">
        <v>3</v>
      </c>
      <c r="G19" s="137" t="s">
        <v>154</v>
      </c>
      <c r="H19" s="72"/>
      <c r="I19" s="73"/>
      <c r="K19" s="146">
        <v>3</v>
      </c>
      <c r="L19" s="64" t="s">
        <v>81</v>
      </c>
      <c r="M19" s="55"/>
      <c r="N19" s="74"/>
    </row>
    <row r="20" spans="1:14" s="56" customFormat="1" ht="23.1" customHeight="1">
      <c r="A20" s="128">
        <v>3</v>
      </c>
      <c r="B20" s="137" t="s">
        <v>140</v>
      </c>
      <c r="C20" s="72"/>
      <c r="D20" s="73"/>
      <c r="F20" s="112">
        <v>3</v>
      </c>
      <c r="G20" s="106" t="s">
        <v>398</v>
      </c>
      <c r="H20" s="57"/>
      <c r="I20" s="114"/>
      <c r="K20" s="146">
        <v>3</v>
      </c>
      <c r="L20" s="66" t="s">
        <v>82</v>
      </c>
      <c r="M20" s="57"/>
      <c r="N20" s="114"/>
    </row>
    <row r="21" spans="1:14" s="56" customFormat="1" ht="23.1" customHeight="1" thickBot="1">
      <c r="A21" s="129">
        <v>3</v>
      </c>
      <c r="B21" s="106" t="s">
        <v>141</v>
      </c>
      <c r="C21" s="57"/>
      <c r="D21" s="114"/>
      <c r="F21" s="115">
        <v>3</v>
      </c>
      <c r="G21" s="116" t="s">
        <v>158</v>
      </c>
      <c r="H21" s="69"/>
      <c r="I21" s="117"/>
      <c r="K21" s="147">
        <v>3</v>
      </c>
      <c r="L21" s="68" t="s">
        <v>83</v>
      </c>
      <c r="M21" s="69"/>
      <c r="N21" s="117"/>
    </row>
    <row r="22" spans="1:14" s="56" customFormat="1" ht="23.1" customHeight="1">
      <c r="A22" s="129">
        <v>3</v>
      </c>
      <c r="B22" s="107" t="s">
        <v>142</v>
      </c>
      <c r="C22" s="108"/>
      <c r="D22" s="113"/>
      <c r="F22" s="63">
        <v>4</v>
      </c>
      <c r="G22" s="104" t="s">
        <v>159</v>
      </c>
      <c r="H22" s="138"/>
      <c r="I22" s="149"/>
      <c r="K22" s="59">
        <v>4</v>
      </c>
      <c r="L22" s="71" t="s">
        <v>84</v>
      </c>
      <c r="M22" s="72"/>
      <c r="N22" s="73"/>
    </row>
    <row r="23" spans="1:14" s="56" customFormat="1" ht="23.1" customHeight="1" thickBot="1">
      <c r="A23" s="131">
        <v>3</v>
      </c>
      <c r="B23" s="134" t="s">
        <v>143</v>
      </c>
      <c r="C23" s="135"/>
      <c r="D23" s="136"/>
      <c r="F23" s="63">
        <v>4</v>
      </c>
      <c r="G23" s="64" t="s">
        <v>399</v>
      </c>
      <c r="H23" s="55"/>
      <c r="I23" s="65"/>
      <c r="K23" s="63">
        <v>4</v>
      </c>
      <c r="L23" s="64" t="s">
        <v>85</v>
      </c>
      <c r="M23" s="55"/>
      <c r="N23" s="65"/>
    </row>
    <row r="24" spans="1:14" s="56" customFormat="1" ht="23.1" customHeight="1" thickBot="1">
      <c r="A24" s="140">
        <v>4</v>
      </c>
      <c r="B24" s="141" t="s">
        <v>144</v>
      </c>
      <c r="C24" s="133"/>
      <c r="D24" s="62"/>
      <c r="F24" s="63">
        <v>4</v>
      </c>
      <c r="G24" s="64" t="s">
        <v>146</v>
      </c>
      <c r="H24" s="126"/>
      <c r="I24" s="65"/>
      <c r="K24" s="67">
        <v>4</v>
      </c>
      <c r="L24" s="75" t="s">
        <v>86</v>
      </c>
      <c r="M24" s="76"/>
      <c r="N24" s="70"/>
    </row>
    <row r="25" spans="1:14" s="56" customFormat="1" ht="23.1" customHeight="1">
      <c r="A25" s="142">
        <v>4</v>
      </c>
      <c r="B25" s="66" t="s">
        <v>145</v>
      </c>
      <c r="C25" s="57"/>
      <c r="D25" s="65"/>
      <c r="F25" s="109" t="s">
        <v>87</v>
      </c>
      <c r="G25" s="137" t="s">
        <v>160</v>
      </c>
      <c r="H25" s="72"/>
      <c r="I25" s="150"/>
      <c r="K25" s="144" t="s">
        <v>87</v>
      </c>
      <c r="L25" s="71" t="s">
        <v>88</v>
      </c>
      <c r="M25" s="72"/>
      <c r="N25" s="62"/>
    </row>
    <row r="26" spans="1:14" s="56" customFormat="1" ht="23.1" customHeight="1" thickBot="1">
      <c r="A26" s="143">
        <v>4</v>
      </c>
      <c r="B26" s="68" t="s">
        <v>146</v>
      </c>
      <c r="C26" s="69"/>
      <c r="D26" s="70"/>
      <c r="F26" s="112" t="s">
        <v>87</v>
      </c>
      <c r="G26" s="106" t="s">
        <v>161</v>
      </c>
      <c r="H26" s="57"/>
      <c r="I26" s="130"/>
      <c r="K26" s="146" t="s">
        <v>87</v>
      </c>
      <c r="L26" s="66" t="s">
        <v>401</v>
      </c>
      <c r="M26" s="57"/>
      <c r="N26" s="65"/>
    </row>
    <row r="27" spans="1:14" s="56" customFormat="1" ht="23.1" customHeight="1">
      <c r="A27" s="144" t="s">
        <v>87</v>
      </c>
      <c r="B27" s="141" t="s">
        <v>147</v>
      </c>
      <c r="C27" s="145"/>
      <c r="D27" s="62"/>
      <c r="F27" s="112" t="s">
        <v>87</v>
      </c>
      <c r="G27" s="105" t="s">
        <v>155</v>
      </c>
      <c r="H27" s="55"/>
      <c r="I27" s="130"/>
      <c r="K27" s="146" t="s">
        <v>87</v>
      </c>
      <c r="L27" s="64" t="s">
        <v>395</v>
      </c>
      <c r="M27" s="55"/>
      <c r="N27" s="65"/>
    </row>
    <row r="28" spans="1:14" s="56" customFormat="1" ht="23.1" customHeight="1" thickBot="1">
      <c r="A28" s="146" t="s">
        <v>87</v>
      </c>
      <c r="B28" s="104" t="s">
        <v>386</v>
      </c>
      <c r="C28" s="139"/>
      <c r="D28" s="70"/>
      <c r="F28" s="115" t="s">
        <v>87</v>
      </c>
      <c r="G28" s="123" t="s">
        <v>89</v>
      </c>
      <c r="H28" s="76"/>
      <c r="I28" s="132"/>
      <c r="K28" s="147" t="s">
        <v>87</v>
      </c>
      <c r="L28" s="75" t="s">
        <v>89</v>
      </c>
      <c r="M28" s="76"/>
      <c r="N28" s="70"/>
    </row>
    <row r="29" spans="1:14" ht="18.75">
      <c r="A29" s="146" t="s">
        <v>87</v>
      </c>
      <c r="B29" s="66" t="s">
        <v>387</v>
      </c>
      <c r="C29" s="57"/>
      <c r="D29" s="65"/>
      <c r="H29" s="9" t="s">
        <v>90</v>
      </c>
      <c r="K29" s="9"/>
      <c r="M29" s="9" t="s">
        <v>90</v>
      </c>
    </row>
    <row r="30" spans="1:14" ht="19.5" thickBot="1">
      <c r="A30" s="147" t="s">
        <v>87</v>
      </c>
      <c r="B30" s="68" t="s">
        <v>148</v>
      </c>
      <c r="C30" s="69"/>
      <c r="D30" s="70"/>
      <c r="H30" s="9" t="s">
        <v>91</v>
      </c>
      <c r="K30" s="9"/>
      <c r="M30" s="9" t="s">
        <v>91</v>
      </c>
    </row>
    <row r="31" spans="1:14" ht="18.75">
      <c r="C31" s="9" t="s">
        <v>149</v>
      </c>
      <c r="F31" s="98"/>
      <c r="G31" s="56"/>
    </row>
    <row r="32" spans="1:14">
      <c r="C32" s="9"/>
      <c r="F32"/>
      <c r="K32"/>
    </row>
    <row r="33" spans="3:12" ht="18.75">
      <c r="C33" s="56"/>
      <c r="F33"/>
      <c r="K33"/>
    </row>
    <row r="34" spans="3:12" ht="18.75">
      <c r="C34" s="56"/>
      <c r="F34"/>
      <c r="K34"/>
    </row>
    <row r="35" spans="3:12" ht="18.75">
      <c r="C35" s="56"/>
      <c r="F35"/>
      <c r="K35"/>
    </row>
    <row r="36" spans="3:12" ht="18.75">
      <c r="C36" s="56"/>
      <c r="F36"/>
      <c r="K36"/>
    </row>
    <row r="37" spans="3:12" ht="18.75">
      <c r="C37" s="56"/>
      <c r="F37"/>
      <c r="K37"/>
    </row>
    <row r="38" spans="3:12" ht="18.75">
      <c r="C38" s="56"/>
      <c r="F38"/>
      <c r="K38"/>
    </row>
    <row r="39" spans="3:12" ht="18.75">
      <c r="C39" s="56"/>
      <c r="F39"/>
      <c r="K39"/>
    </row>
    <row r="40" spans="3:12" ht="26.25">
      <c r="C40" s="56"/>
      <c r="F40"/>
      <c r="K40" s="275" t="s">
        <v>50</v>
      </c>
      <c r="L40" s="276"/>
    </row>
    <row r="41" spans="3:12" ht="27" thickBot="1">
      <c r="C41" s="56"/>
      <c r="F41"/>
      <c r="K41" s="102" t="s">
        <v>104</v>
      </c>
      <c r="L41" s="45" t="s">
        <v>105</v>
      </c>
    </row>
    <row r="42" spans="3:12" ht="27" thickTop="1">
      <c r="F42"/>
      <c r="K42" s="277" t="s">
        <v>49</v>
      </c>
      <c r="L42" s="278"/>
    </row>
    <row r="43" spans="3:12" ht="26.25">
      <c r="F43"/>
      <c r="K43" s="99" t="s">
        <v>106</v>
      </c>
      <c r="L43" s="41" t="s">
        <v>107</v>
      </c>
    </row>
    <row r="44" spans="3:12" ht="26.25">
      <c r="F44"/>
      <c r="K44" s="280" t="s">
        <v>108</v>
      </c>
      <c r="L44" s="281"/>
    </row>
    <row r="45" spans="3:12" ht="26.25">
      <c r="F45"/>
      <c r="K45" s="282" t="s">
        <v>46</v>
      </c>
      <c r="L45" s="283"/>
    </row>
    <row r="46" spans="3:12" ht="26.25">
      <c r="F46"/>
      <c r="K46" s="99" t="s">
        <v>109</v>
      </c>
      <c r="L46" s="41" t="s">
        <v>110</v>
      </c>
    </row>
    <row r="47" spans="3:12" ht="26.25">
      <c r="F47"/>
      <c r="K47" s="99" t="s">
        <v>111</v>
      </c>
      <c r="L47" s="41" t="s">
        <v>112</v>
      </c>
    </row>
    <row r="48" spans="3:12" ht="26.25">
      <c r="F48"/>
      <c r="K48" s="282" t="s">
        <v>47</v>
      </c>
      <c r="L48" s="283"/>
    </row>
    <row r="49" spans="6:12" ht="26.25">
      <c r="F49"/>
      <c r="K49" s="103" t="s">
        <v>113</v>
      </c>
      <c r="L49" s="47" t="s">
        <v>114</v>
      </c>
    </row>
    <row r="50" spans="6:12" ht="27" thickBot="1">
      <c r="F50"/>
      <c r="K50" s="284" t="s">
        <v>115</v>
      </c>
      <c r="L50" s="285"/>
    </row>
    <row r="51" spans="6:12" ht="27" thickTop="1">
      <c r="F51"/>
      <c r="K51" s="277" t="s">
        <v>48</v>
      </c>
      <c r="L51" s="278"/>
    </row>
    <row r="52" spans="6:12" ht="26.25">
      <c r="F52"/>
      <c r="K52" s="99" t="s">
        <v>116</v>
      </c>
      <c r="L52" s="41" t="s">
        <v>117</v>
      </c>
    </row>
    <row r="53" spans="6:12">
      <c r="F53"/>
      <c r="K53" s="288" t="s">
        <v>51</v>
      </c>
      <c r="L53" s="289"/>
    </row>
    <row r="54" spans="6:12" ht="16.5" thickBot="1">
      <c r="F54"/>
      <c r="K54" s="290"/>
      <c r="L54" s="291"/>
    </row>
    <row r="55" spans="6:12" ht="27" thickBot="1">
      <c r="F55"/>
      <c r="K55" s="303" t="s">
        <v>62</v>
      </c>
      <c r="L55" s="304"/>
    </row>
    <row r="56" spans="6:12" ht="27.75" thickTop="1" thickBot="1">
      <c r="F56"/>
      <c r="K56" s="100" t="s">
        <v>118</v>
      </c>
      <c r="L56" s="50" t="s">
        <v>119</v>
      </c>
    </row>
    <row r="57" spans="6:12" ht="27.75" thickTop="1" thickBot="1">
      <c r="F57"/>
      <c r="K57" s="305" t="s">
        <v>63</v>
      </c>
      <c r="L57" s="306"/>
    </row>
    <row r="58" spans="6:12" ht="27.75" thickTop="1" thickBot="1">
      <c r="F58"/>
      <c r="K58" s="101" t="s">
        <v>120</v>
      </c>
      <c r="L58" s="51" t="s">
        <v>121</v>
      </c>
    </row>
    <row r="59" spans="6:12">
      <c r="F59"/>
    </row>
    <row r="60" spans="6:12">
      <c r="F60" s="96"/>
    </row>
  </sheetData>
  <mergeCells count="13">
    <mergeCell ref="E11:E13"/>
    <mergeCell ref="K53:L54"/>
    <mergeCell ref="K55:L55"/>
    <mergeCell ref="K57:L57"/>
    <mergeCell ref="J11:J13"/>
    <mergeCell ref="K51:L51"/>
    <mergeCell ref="O11:O15"/>
    <mergeCell ref="K44:L44"/>
    <mergeCell ref="K45:L45"/>
    <mergeCell ref="K48:L48"/>
    <mergeCell ref="K50:L50"/>
    <mergeCell ref="K40:L40"/>
    <mergeCell ref="K42:L42"/>
  </mergeCells>
  <phoneticPr fontId="24" type="noConversion"/>
  <printOptions horizontalCentered="1"/>
  <pageMargins left="0.25" right="0.25" top="0.75" bottom="0.75" header="0.3" footer="0.3"/>
  <pageSetup scale="83" orientation="portrait" horizontalDpi="4294967292" verticalDpi="4294967292"/>
  <headerFooter>
    <oddHeader>&amp;C&amp;"Calibri,Bold"&amp;20&amp;K000000SIGN-UP SHEET FOR MAIN TRAINERS AND ASSOCIATES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9" sqref="A9"/>
    </sheetView>
  </sheetViews>
  <sheetFormatPr defaultColWidth="10.875" defaultRowHeight="21"/>
  <cols>
    <col min="1" max="1" width="20.875" style="82" bestFit="1" customWidth="1"/>
    <col min="2" max="5" width="24.625" style="82" customWidth="1"/>
    <col min="6" max="16384" width="10.875" style="82"/>
  </cols>
  <sheetData>
    <row r="1" spans="1:5">
      <c r="A1" s="79" t="s">
        <v>96</v>
      </c>
      <c r="B1" s="80" t="s">
        <v>92</v>
      </c>
      <c r="C1" s="80" t="s">
        <v>93</v>
      </c>
      <c r="D1" s="80" t="s">
        <v>94</v>
      </c>
      <c r="E1" s="81" t="s">
        <v>95</v>
      </c>
    </row>
    <row r="2" spans="1:5" s="86" customFormat="1" ht="57.95" customHeight="1">
      <c r="A2" s="83" t="s">
        <v>364</v>
      </c>
      <c r="B2" s="84"/>
      <c r="C2" s="84"/>
      <c r="D2" s="84"/>
      <c r="E2" s="85"/>
    </row>
    <row r="3" spans="1:5" s="86" customFormat="1" ht="57.95" customHeight="1">
      <c r="A3" s="87" t="s">
        <v>365</v>
      </c>
      <c r="B3" s="88"/>
      <c r="C3" s="88"/>
      <c r="D3" s="88"/>
      <c r="E3" s="89"/>
    </row>
    <row r="4" spans="1:5" s="86" customFormat="1" ht="57.95" customHeight="1">
      <c r="A4" s="83" t="s">
        <v>366</v>
      </c>
      <c r="B4" s="84"/>
      <c r="C4" s="84"/>
      <c r="D4" s="84"/>
      <c r="E4" s="85"/>
    </row>
    <row r="5" spans="1:5" s="86" customFormat="1" ht="57.95" customHeight="1">
      <c r="A5" s="90" t="s">
        <v>367</v>
      </c>
      <c r="B5" s="91"/>
      <c r="C5" s="91"/>
      <c r="D5" s="91"/>
      <c r="E5" s="92"/>
    </row>
    <row r="6" spans="1:5" s="86" customFormat="1" ht="57.95" customHeight="1">
      <c r="A6" s="83" t="s">
        <v>368</v>
      </c>
      <c r="B6" s="84"/>
      <c r="C6" s="84"/>
      <c r="D6" s="84"/>
      <c r="E6" s="85"/>
    </row>
    <row r="7" spans="1:5" s="86" customFormat="1" ht="57.95" customHeight="1">
      <c r="A7" s="87" t="s">
        <v>369</v>
      </c>
      <c r="B7" s="88"/>
      <c r="C7" s="88"/>
      <c r="D7" s="88"/>
      <c r="E7" s="89"/>
    </row>
    <row r="8" spans="1:5" s="86" customFormat="1" ht="57.95" customHeight="1">
      <c r="A8" s="83" t="s">
        <v>370</v>
      </c>
      <c r="B8" s="84"/>
      <c r="C8" s="84"/>
      <c r="D8" s="84"/>
      <c r="E8" s="85"/>
    </row>
    <row r="9" spans="1:5" s="86" customFormat="1" ht="57.95" customHeight="1" thickBot="1">
      <c r="A9" s="93" t="s">
        <v>371</v>
      </c>
      <c r="B9" s="94"/>
      <c r="C9" s="94"/>
      <c r="D9" s="94"/>
      <c r="E9" s="95"/>
    </row>
  </sheetData>
  <phoneticPr fontId="24" type="noConversion"/>
  <printOptions horizontalCentered="1"/>
  <pageMargins left="0.7" right="0.7" top="0.75" bottom="0.75" header="0.3" footer="0.3"/>
  <pageSetup paperSize="9" orientation="landscape" horizontalDpi="4294967292" verticalDpi="4294967292"/>
  <headerFooter>
    <oddHeader>&amp;C&amp;"Calibri,Bold"&amp;20&amp;K000000SIGN-UP for Stand-UP 6 Skills to Monitor (ATs)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49"/>
  <sheetViews>
    <sheetView topLeftCell="A31" zoomScale="125" zoomScaleNormal="125" zoomScalePageLayoutView="125" workbookViewId="0">
      <selection sqref="A1:F49"/>
    </sheetView>
  </sheetViews>
  <sheetFormatPr defaultColWidth="10.875" defaultRowHeight="15"/>
  <cols>
    <col min="1" max="1" width="4.625" style="153" customWidth="1"/>
    <col min="2" max="2" width="49.625" style="154" customWidth="1"/>
    <col min="3" max="3" width="4.625" style="153" customWidth="1"/>
    <col min="4" max="4" width="49.625" style="154" customWidth="1"/>
    <col min="5" max="5" width="5.5" style="154" customWidth="1"/>
    <col min="6" max="6" width="49.625" style="154" customWidth="1"/>
    <col min="7" max="7" width="19.625" style="153" customWidth="1"/>
    <col min="8" max="16384" width="10.875" style="153"/>
  </cols>
  <sheetData>
    <row r="1" spans="1:11" s="191" customFormat="1">
      <c r="A1" s="310" t="s">
        <v>269</v>
      </c>
      <c r="B1" s="310"/>
      <c r="C1" s="310"/>
      <c r="D1" s="310"/>
      <c r="E1" s="310"/>
      <c r="F1" s="310"/>
    </row>
    <row r="2" spans="1:11" s="191" customFormat="1">
      <c r="A2" s="154"/>
      <c r="B2" s="154"/>
      <c r="C2" s="154"/>
      <c r="D2" s="154"/>
      <c r="E2" s="154"/>
      <c r="F2" s="154"/>
    </row>
    <row r="3" spans="1:11" ht="60.75" thickBot="1">
      <c r="A3" s="169" t="s">
        <v>262</v>
      </c>
      <c r="B3" s="172" t="s">
        <v>169</v>
      </c>
      <c r="C3" s="169" t="s">
        <v>262</v>
      </c>
      <c r="D3" s="172" t="s">
        <v>126</v>
      </c>
      <c r="E3" s="169" t="s">
        <v>262</v>
      </c>
      <c r="F3" s="172" t="s">
        <v>170</v>
      </c>
      <c r="G3" s="170" t="s">
        <v>204</v>
      </c>
      <c r="H3" s="168"/>
      <c r="I3" s="168"/>
      <c r="J3" s="168"/>
      <c r="K3" s="168"/>
    </row>
    <row r="4" spans="1:11" s="155" customFormat="1" ht="24" thickBot="1">
      <c r="A4" s="307" t="s">
        <v>171</v>
      </c>
      <c r="B4" s="308"/>
      <c r="C4" s="308"/>
      <c r="D4" s="308"/>
      <c r="E4" s="308"/>
      <c r="F4" s="309"/>
      <c r="G4" s="171"/>
      <c r="H4" s="171"/>
      <c r="I4" s="171"/>
      <c r="J4" s="171"/>
      <c r="K4" s="171"/>
    </row>
    <row r="5" spans="1:11" ht="18.75">
      <c r="A5" s="173" t="s">
        <v>263</v>
      </c>
      <c r="B5" s="159" t="s">
        <v>175</v>
      </c>
      <c r="C5" s="173" t="s">
        <v>263</v>
      </c>
      <c r="D5" s="159" t="s">
        <v>217</v>
      </c>
      <c r="E5" s="173" t="s">
        <v>263</v>
      </c>
      <c r="F5" s="159" t="s">
        <v>233</v>
      </c>
      <c r="G5" s="168"/>
      <c r="H5" s="168"/>
      <c r="I5" s="168"/>
      <c r="J5" s="168"/>
      <c r="K5" s="168"/>
    </row>
    <row r="6" spans="1:11" ht="18.75">
      <c r="A6" s="163" t="s">
        <v>263</v>
      </c>
      <c r="B6" s="156" t="s">
        <v>176</v>
      </c>
      <c r="C6" s="163" t="s">
        <v>263</v>
      </c>
      <c r="D6" s="156" t="s">
        <v>177</v>
      </c>
      <c r="E6" s="163" t="s">
        <v>263</v>
      </c>
      <c r="F6" s="156" t="s">
        <v>178</v>
      </c>
      <c r="G6" s="168"/>
      <c r="H6" s="168"/>
      <c r="I6" s="168"/>
      <c r="J6" s="168"/>
      <c r="K6" s="168"/>
    </row>
    <row r="7" spans="1:11" ht="18.75">
      <c r="A7" s="163" t="s">
        <v>263</v>
      </c>
      <c r="B7" s="156" t="s">
        <v>186</v>
      </c>
      <c r="C7" s="163" t="s">
        <v>263</v>
      </c>
      <c r="D7" s="156" t="s">
        <v>186</v>
      </c>
      <c r="E7" s="163" t="s">
        <v>263</v>
      </c>
      <c r="F7" s="156" t="s">
        <v>236</v>
      </c>
      <c r="G7" s="168"/>
      <c r="H7" s="168"/>
      <c r="I7" s="168"/>
      <c r="J7" s="168"/>
      <c r="K7" s="168"/>
    </row>
    <row r="8" spans="1:11" ht="18.75">
      <c r="A8" s="163" t="s">
        <v>263</v>
      </c>
      <c r="B8" s="156" t="s">
        <v>188</v>
      </c>
      <c r="C8" s="163" t="s">
        <v>263</v>
      </c>
      <c r="D8" s="156" t="s">
        <v>188</v>
      </c>
      <c r="E8" s="163"/>
      <c r="F8" s="167"/>
      <c r="G8" s="168"/>
      <c r="H8" s="168"/>
      <c r="I8" s="168"/>
      <c r="J8" s="168"/>
      <c r="K8" s="168"/>
    </row>
    <row r="9" spans="1:11" ht="18.75">
      <c r="A9" s="163" t="s">
        <v>263</v>
      </c>
      <c r="B9" s="156" t="s">
        <v>189</v>
      </c>
      <c r="C9" s="163" t="s">
        <v>263</v>
      </c>
      <c r="D9" s="156" t="s">
        <v>189</v>
      </c>
      <c r="E9" s="163"/>
      <c r="F9" s="167"/>
      <c r="G9" s="168"/>
      <c r="H9" s="168"/>
      <c r="I9" s="168"/>
      <c r="J9" s="168"/>
      <c r="K9" s="168"/>
    </row>
    <row r="10" spans="1:11" ht="19.5" thickBot="1">
      <c r="A10" s="174"/>
      <c r="B10" s="166"/>
      <c r="C10" s="175" t="s">
        <v>263</v>
      </c>
      <c r="D10" s="161" t="s">
        <v>232</v>
      </c>
      <c r="E10" s="161"/>
      <c r="F10" s="166"/>
      <c r="G10" s="168"/>
      <c r="H10" s="168"/>
      <c r="I10" s="168"/>
      <c r="J10" s="168"/>
      <c r="K10" s="168"/>
    </row>
    <row r="11" spans="1:11" s="155" customFormat="1" ht="24" thickBot="1">
      <c r="A11" s="307" t="s">
        <v>267</v>
      </c>
      <c r="B11" s="308"/>
      <c r="C11" s="308"/>
      <c r="D11" s="308"/>
      <c r="E11" s="308"/>
      <c r="F11" s="309"/>
      <c r="G11" s="171"/>
      <c r="H11" s="171"/>
      <c r="I11" s="171"/>
      <c r="J11" s="171"/>
      <c r="K11" s="171"/>
    </row>
    <row r="12" spans="1:11" ht="18.75">
      <c r="A12" s="173" t="s">
        <v>263</v>
      </c>
      <c r="B12" s="159" t="s">
        <v>190</v>
      </c>
      <c r="C12" s="165" t="s">
        <v>263</v>
      </c>
      <c r="D12" s="159" t="s">
        <v>190</v>
      </c>
      <c r="E12" s="165" t="s">
        <v>263</v>
      </c>
      <c r="F12" s="159" t="s">
        <v>241</v>
      </c>
      <c r="G12" s="168"/>
      <c r="H12" s="168"/>
      <c r="I12" s="168"/>
      <c r="J12" s="168"/>
      <c r="K12" s="168"/>
    </row>
    <row r="13" spans="1:11" ht="18.75">
      <c r="A13" s="163" t="s">
        <v>263</v>
      </c>
      <c r="B13" s="156" t="s">
        <v>201</v>
      </c>
      <c r="C13" s="164" t="s">
        <v>263</v>
      </c>
      <c r="D13" s="156" t="s">
        <v>201</v>
      </c>
      <c r="E13" s="164" t="s">
        <v>263</v>
      </c>
      <c r="F13" s="156" t="s">
        <v>245</v>
      </c>
    </row>
    <row r="14" spans="1:11" ht="18.75">
      <c r="A14" s="163" t="s">
        <v>263</v>
      </c>
      <c r="B14" s="156" t="s">
        <v>191</v>
      </c>
      <c r="C14" s="164" t="s">
        <v>263</v>
      </c>
      <c r="D14" s="156" t="s">
        <v>191</v>
      </c>
      <c r="E14" s="164" t="s">
        <v>263</v>
      </c>
      <c r="F14" s="157" t="s">
        <v>248</v>
      </c>
    </row>
    <row r="15" spans="1:11" ht="18.75">
      <c r="A15" s="163" t="s">
        <v>263</v>
      </c>
      <c r="B15" s="156" t="s">
        <v>192</v>
      </c>
      <c r="C15" s="164" t="s">
        <v>263</v>
      </c>
      <c r="D15" s="156" t="s">
        <v>192</v>
      </c>
      <c r="E15" s="164" t="s">
        <v>263</v>
      </c>
      <c r="F15" s="156" t="s">
        <v>250</v>
      </c>
    </row>
    <row r="16" spans="1:11" ht="18.75">
      <c r="A16" s="163" t="s">
        <v>263</v>
      </c>
      <c r="B16" s="156" t="s">
        <v>194</v>
      </c>
      <c r="C16" s="164" t="s">
        <v>263</v>
      </c>
      <c r="D16" s="156" t="s">
        <v>218</v>
      </c>
      <c r="E16" s="164" t="s">
        <v>263</v>
      </c>
      <c r="F16" s="156" t="s">
        <v>251</v>
      </c>
    </row>
    <row r="17" spans="1:6" ht="18.75">
      <c r="A17" s="163" t="s">
        <v>263</v>
      </c>
      <c r="B17" s="156" t="s">
        <v>195</v>
      </c>
      <c r="C17" s="164" t="s">
        <v>263</v>
      </c>
      <c r="D17" s="156" t="s">
        <v>221</v>
      </c>
      <c r="E17" s="164" t="s">
        <v>263</v>
      </c>
      <c r="F17" s="156" t="s">
        <v>252</v>
      </c>
    </row>
    <row r="18" spans="1:6" ht="18.75">
      <c r="A18" s="163" t="s">
        <v>263</v>
      </c>
      <c r="B18" s="156" t="s">
        <v>196</v>
      </c>
      <c r="C18" s="164" t="s">
        <v>263</v>
      </c>
      <c r="D18" s="156" t="s">
        <v>223</v>
      </c>
      <c r="E18" s="164" t="s">
        <v>263</v>
      </c>
      <c r="F18" s="156" t="s">
        <v>253</v>
      </c>
    </row>
    <row r="19" spans="1:6" ht="18.75">
      <c r="A19" s="163" t="s">
        <v>263</v>
      </c>
      <c r="B19" s="156" t="s">
        <v>200</v>
      </c>
      <c r="C19" s="164" t="s">
        <v>263</v>
      </c>
      <c r="D19" s="156" t="s">
        <v>224</v>
      </c>
      <c r="E19" s="164" t="s">
        <v>263</v>
      </c>
      <c r="F19" s="156" t="s">
        <v>254</v>
      </c>
    </row>
    <row r="20" spans="1:6" ht="18.75">
      <c r="A20" s="163" t="s">
        <v>263</v>
      </c>
      <c r="B20" s="156" t="s">
        <v>199</v>
      </c>
      <c r="C20" s="164" t="s">
        <v>263</v>
      </c>
      <c r="D20" s="156" t="s">
        <v>225</v>
      </c>
      <c r="E20" s="164" t="s">
        <v>263</v>
      </c>
      <c r="F20" s="156" t="s">
        <v>260</v>
      </c>
    </row>
    <row r="21" spans="1:6" ht="18.75">
      <c r="A21" s="163" t="s">
        <v>263</v>
      </c>
      <c r="B21" s="156" t="s">
        <v>197</v>
      </c>
      <c r="C21" s="164" t="s">
        <v>263</v>
      </c>
      <c r="D21" s="157" t="s">
        <v>226</v>
      </c>
      <c r="E21" s="164" t="s">
        <v>263</v>
      </c>
      <c r="F21" s="156" t="s">
        <v>255</v>
      </c>
    </row>
    <row r="22" spans="1:6" ht="18.75">
      <c r="A22" s="163" t="s">
        <v>263</v>
      </c>
      <c r="B22" s="156" t="s">
        <v>198</v>
      </c>
      <c r="C22" s="164" t="s">
        <v>263</v>
      </c>
      <c r="D22" s="156" t="s">
        <v>228</v>
      </c>
      <c r="E22" s="164"/>
      <c r="F22" s="156"/>
    </row>
    <row r="23" spans="1:6" ht="18.75">
      <c r="A23" s="163" t="s">
        <v>263</v>
      </c>
      <c r="B23" s="156" t="s">
        <v>205</v>
      </c>
      <c r="C23" s="164" t="s">
        <v>263</v>
      </c>
      <c r="D23" s="156" t="s">
        <v>229</v>
      </c>
      <c r="E23" s="156"/>
      <c r="F23" s="156"/>
    </row>
    <row r="24" spans="1:6" ht="18.75">
      <c r="A24" s="163" t="s">
        <v>263</v>
      </c>
      <c r="B24" s="156" t="s">
        <v>206</v>
      </c>
      <c r="C24" s="164" t="s">
        <v>263</v>
      </c>
      <c r="D24" s="157" t="s">
        <v>230</v>
      </c>
      <c r="E24" s="157"/>
      <c r="F24" s="156"/>
    </row>
    <row r="25" spans="1:6" ht="18.75">
      <c r="A25" s="163" t="s">
        <v>263</v>
      </c>
      <c r="B25" s="156" t="s">
        <v>211</v>
      </c>
      <c r="C25" s="164" t="s">
        <v>263</v>
      </c>
      <c r="D25" s="157" t="s">
        <v>231</v>
      </c>
      <c r="E25" s="157"/>
      <c r="F25" s="156"/>
    </row>
    <row r="26" spans="1:6" ht="18.75">
      <c r="A26" s="163" t="s">
        <v>263</v>
      </c>
      <c r="B26" s="156" t="s">
        <v>212</v>
      </c>
      <c r="C26" s="162"/>
      <c r="D26" s="167"/>
      <c r="E26" s="156"/>
      <c r="F26" s="156"/>
    </row>
    <row r="27" spans="1:6" ht="19.5" thickBot="1">
      <c r="A27" s="175" t="s">
        <v>263</v>
      </c>
      <c r="B27" s="160" t="s">
        <v>213</v>
      </c>
      <c r="C27" s="174"/>
      <c r="D27" s="166"/>
      <c r="E27" s="160"/>
      <c r="F27" s="160"/>
    </row>
    <row r="28" spans="1:6" s="155" customFormat="1" ht="24" thickBot="1">
      <c r="A28" s="307" t="s">
        <v>268</v>
      </c>
      <c r="B28" s="308"/>
      <c r="C28" s="308"/>
      <c r="D28" s="308"/>
      <c r="E28" s="308"/>
      <c r="F28" s="309"/>
    </row>
    <row r="29" spans="1:6" ht="18.75">
      <c r="A29" s="173" t="s">
        <v>263</v>
      </c>
      <c r="B29" s="159" t="s">
        <v>172</v>
      </c>
      <c r="C29" s="165" t="s">
        <v>263</v>
      </c>
      <c r="D29" s="159" t="s">
        <v>173</v>
      </c>
      <c r="E29" s="165" t="s">
        <v>263</v>
      </c>
      <c r="F29" s="159" t="s">
        <v>174</v>
      </c>
    </row>
    <row r="30" spans="1:6" ht="18.75">
      <c r="A30" s="163" t="s">
        <v>263</v>
      </c>
      <c r="B30" s="156" t="s">
        <v>183</v>
      </c>
      <c r="C30" s="164" t="s">
        <v>263</v>
      </c>
      <c r="D30" s="156" t="s">
        <v>179</v>
      </c>
      <c r="E30" s="164" t="s">
        <v>263</v>
      </c>
      <c r="F30" s="156" t="s">
        <v>234</v>
      </c>
    </row>
    <row r="31" spans="1:6" ht="18.75">
      <c r="A31" s="163" t="s">
        <v>263</v>
      </c>
      <c r="B31" s="156" t="s">
        <v>180</v>
      </c>
      <c r="C31" s="164" t="s">
        <v>263</v>
      </c>
      <c r="D31" s="156" t="s">
        <v>180</v>
      </c>
      <c r="E31" s="164" t="s">
        <v>263</v>
      </c>
      <c r="F31" s="156" t="s">
        <v>235</v>
      </c>
    </row>
    <row r="32" spans="1:6" ht="18.75">
      <c r="A32" s="163" t="s">
        <v>263</v>
      </c>
      <c r="B32" s="156" t="s">
        <v>181</v>
      </c>
      <c r="C32" s="164" t="s">
        <v>263</v>
      </c>
      <c r="D32" s="156" t="s">
        <v>181</v>
      </c>
      <c r="E32" s="164" t="s">
        <v>263</v>
      </c>
      <c r="F32" s="156" t="s">
        <v>237</v>
      </c>
    </row>
    <row r="33" spans="1:6" ht="18.75">
      <c r="A33" s="163" t="s">
        <v>263</v>
      </c>
      <c r="B33" s="176" t="s">
        <v>240</v>
      </c>
      <c r="C33" s="164" t="s">
        <v>263</v>
      </c>
      <c r="D33" s="176" t="s">
        <v>240</v>
      </c>
      <c r="E33" s="164" t="s">
        <v>263</v>
      </c>
      <c r="F33" s="156" t="s">
        <v>238</v>
      </c>
    </row>
    <row r="34" spans="1:6" ht="18.75">
      <c r="A34" s="163" t="s">
        <v>263</v>
      </c>
      <c r="B34" s="158" t="s">
        <v>193</v>
      </c>
      <c r="C34" s="164" t="s">
        <v>263</v>
      </c>
      <c r="D34" s="158" t="s">
        <v>193</v>
      </c>
      <c r="E34" s="164" t="s">
        <v>263</v>
      </c>
      <c r="F34" s="176" t="s">
        <v>240</v>
      </c>
    </row>
    <row r="35" spans="1:6" ht="18.75">
      <c r="A35" s="163" t="s">
        <v>263</v>
      </c>
      <c r="B35" s="157" t="s">
        <v>182</v>
      </c>
      <c r="C35" s="164" t="s">
        <v>263</v>
      </c>
      <c r="D35" s="157" t="s">
        <v>182</v>
      </c>
      <c r="E35" s="164" t="s">
        <v>263</v>
      </c>
      <c r="F35" s="158" t="s">
        <v>239</v>
      </c>
    </row>
    <row r="36" spans="1:6" ht="18.75">
      <c r="A36" s="163" t="s">
        <v>263</v>
      </c>
      <c r="B36" s="156" t="s">
        <v>202</v>
      </c>
      <c r="C36" s="164" t="s">
        <v>263</v>
      </c>
      <c r="D36" s="156" t="s">
        <v>202</v>
      </c>
      <c r="E36" s="164" t="s">
        <v>263</v>
      </c>
      <c r="F36" s="156" t="s">
        <v>242</v>
      </c>
    </row>
    <row r="37" spans="1:6" ht="18.75">
      <c r="A37" s="163" t="s">
        <v>263</v>
      </c>
      <c r="B37" s="156" t="s">
        <v>184</v>
      </c>
      <c r="C37" s="164" t="s">
        <v>263</v>
      </c>
      <c r="D37" s="156" t="s">
        <v>184</v>
      </c>
      <c r="E37" s="163" t="s">
        <v>263</v>
      </c>
      <c r="F37" s="156" t="s">
        <v>243</v>
      </c>
    </row>
    <row r="38" spans="1:6" ht="18.75">
      <c r="A38" s="163" t="s">
        <v>263</v>
      </c>
      <c r="B38" s="156" t="s">
        <v>185</v>
      </c>
      <c r="C38" s="164" t="s">
        <v>263</v>
      </c>
      <c r="D38" s="156" t="s">
        <v>185</v>
      </c>
      <c r="E38" s="163" t="s">
        <v>263</v>
      </c>
      <c r="F38" s="156" t="s">
        <v>261</v>
      </c>
    </row>
    <row r="39" spans="1:6" ht="18.75">
      <c r="A39" s="163" t="s">
        <v>263</v>
      </c>
      <c r="B39" s="156" t="s">
        <v>187</v>
      </c>
      <c r="C39" s="164" t="s">
        <v>263</v>
      </c>
      <c r="D39" s="156" t="s">
        <v>187</v>
      </c>
      <c r="E39" s="163" t="s">
        <v>263</v>
      </c>
      <c r="F39" s="156" t="s">
        <v>244</v>
      </c>
    </row>
    <row r="40" spans="1:6" ht="18.75">
      <c r="A40" s="163" t="s">
        <v>263</v>
      </c>
      <c r="B40" s="157" t="s">
        <v>203</v>
      </c>
      <c r="C40" s="164" t="s">
        <v>263</v>
      </c>
      <c r="D40" s="157" t="s">
        <v>203</v>
      </c>
      <c r="E40" s="163" t="s">
        <v>263</v>
      </c>
      <c r="F40" s="177" t="s">
        <v>246</v>
      </c>
    </row>
    <row r="41" spans="1:6" ht="18.75">
      <c r="A41" s="163" t="s">
        <v>263</v>
      </c>
      <c r="B41" s="156" t="s">
        <v>207</v>
      </c>
      <c r="C41" s="164" t="s">
        <v>263</v>
      </c>
      <c r="D41" s="156" t="s">
        <v>219</v>
      </c>
      <c r="E41" s="163" t="s">
        <v>263</v>
      </c>
      <c r="F41" s="156" t="s">
        <v>249</v>
      </c>
    </row>
    <row r="42" spans="1:6" ht="18.75">
      <c r="A42" s="163" t="s">
        <v>263</v>
      </c>
      <c r="B42" s="156" t="s">
        <v>208</v>
      </c>
      <c r="C42" s="164" t="s">
        <v>263</v>
      </c>
      <c r="D42" s="156" t="s">
        <v>220</v>
      </c>
      <c r="E42" s="163" t="s">
        <v>263</v>
      </c>
      <c r="F42" s="156" t="s">
        <v>247</v>
      </c>
    </row>
    <row r="43" spans="1:6" ht="18.75">
      <c r="A43" s="163" t="s">
        <v>263</v>
      </c>
      <c r="B43" s="156" t="s">
        <v>209</v>
      </c>
      <c r="C43" s="164" t="s">
        <v>263</v>
      </c>
      <c r="D43" s="177" t="s">
        <v>222</v>
      </c>
      <c r="E43" s="163" t="s">
        <v>263</v>
      </c>
      <c r="F43" s="156" t="s">
        <v>256</v>
      </c>
    </row>
    <row r="44" spans="1:6" ht="18.75">
      <c r="A44" s="163" t="s">
        <v>263</v>
      </c>
      <c r="B44" s="156" t="s">
        <v>210</v>
      </c>
      <c r="C44" s="164" t="s">
        <v>263</v>
      </c>
      <c r="D44" s="156" t="s">
        <v>227</v>
      </c>
      <c r="E44" s="163" t="s">
        <v>263</v>
      </c>
      <c r="F44" s="156" t="s">
        <v>257</v>
      </c>
    </row>
    <row r="45" spans="1:6" ht="18.75">
      <c r="A45" s="163" t="s">
        <v>263</v>
      </c>
      <c r="B45" s="156" t="s">
        <v>214</v>
      </c>
      <c r="C45" s="164"/>
      <c r="D45" s="167"/>
      <c r="E45" s="163" t="s">
        <v>263</v>
      </c>
      <c r="F45" s="156" t="s">
        <v>258</v>
      </c>
    </row>
    <row r="46" spans="1:6" ht="18.75">
      <c r="A46" s="163" t="s">
        <v>263</v>
      </c>
      <c r="B46" s="156" t="s">
        <v>215</v>
      </c>
      <c r="C46" s="164"/>
      <c r="D46" s="167"/>
      <c r="E46" s="163" t="s">
        <v>263</v>
      </c>
      <c r="F46" s="156" t="s">
        <v>259</v>
      </c>
    </row>
    <row r="47" spans="1:6" ht="18.75">
      <c r="A47" s="163" t="s">
        <v>263</v>
      </c>
      <c r="B47" s="156" t="s">
        <v>216</v>
      </c>
      <c r="C47" s="164"/>
      <c r="D47" s="167"/>
      <c r="E47" s="163" t="s">
        <v>263</v>
      </c>
      <c r="F47" s="156" t="s">
        <v>214</v>
      </c>
    </row>
    <row r="48" spans="1:6" ht="18.75">
      <c r="A48" s="162"/>
      <c r="B48" s="167"/>
      <c r="C48" s="164"/>
      <c r="D48" s="167"/>
      <c r="E48" s="163" t="s">
        <v>263</v>
      </c>
      <c r="F48" s="156" t="s">
        <v>215</v>
      </c>
    </row>
    <row r="49" spans="1:6" ht="18.75">
      <c r="A49" s="162"/>
      <c r="B49" s="167"/>
      <c r="C49" s="164"/>
      <c r="D49" s="167"/>
      <c r="E49" s="163" t="s">
        <v>263</v>
      </c>
      <c r="F49" s="156" t="s">
        <v>216</v>
      </c>
    </row>
  </sheetData>
  <mergeCells count="4">
    <mergeCell ref="A28:F28"/>
    <mergeCell ref="A11:F11"/>
    <mergeCell ref="A4:F4"/>
    <mergeCell ref="A1:F1"/>
  </mergeCells>
  <phoneticPr fontId="24" type="noConversion"/>
  <pageMargins left="0.75" right="0.75" top="1" bottom="1" header="0.5" footer="0.5"/>
  <pageSetup scale="51" orientation="portrait" horizontalDpi="4294967292" verticalDpi="4294967292"/>
  <headerFooter>
    <oddHeader>&amp;C&amp;"Calibri,Bold"&amp;28&amp;K000000PRINT CHECK-LIST</oddHead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Curriculum_TI</vt:lpstr>
      <vt:lpstr>Curriculum_TIIA</vt:lpstr>
      <vt:lpstr>Curricullum_TIIB</vt:lpstr>
      <vt:lpstr>LIVE_Breakdown</vt:lpstr>
      <vt:lpstr>USE_to_Add-Dates_paste_into PPT</vt:lpstr>
      <vt:lpstr>Sign-UpSheets</vt:lpstr>
      <vt:lpstr>Sign-UP_6Skill</vt:lpstr>
      <vt:lpstr>Print_List</vt:lpstr>
      <vt:lpstr>Print_List!Print_Area</vt:lpstr>
      <vt:lpstr>'Sign-UpSheets'!Print_Area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Lezlie Moriniere</dc:creator>
  <cp:lastModifiedBy>DisPrep DEPT2</cp:lastModifiedBy>
  <cp:lastPrinted>2014-04-12T22:03:42Z</cp:lastPrinted>
  <dcterms:created xsi:type="dcterms:W3CDTF">2012-05-01T02:21:41Z</dcterms:created>
  <dcterms:modified xsi:type="dcterms:W3CDTF">2014-12-10T21:55:20Z</dcterms:modified>
</cp:coreProperties>
</file>